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2"/>
  </bookViews>
  <sheets>
    <sheet name="форма_физра (на сайт) (5-6 кл)" sheetId="1" r:id="rId1"/>
    <sheet name="форма_физра (на сайт) (7-8 кл)" sheetId="2" r:id="rId2"/>
    <sheet name="форма_физра (на сайт) (9-11 кл)" sheetId="3" r:id="rId3"/>
  </sheets>
  <definedNames/>
  <calcPr fullCalcOnLoad="1"/>
</workbook>
</file>

<file path=xl/sharedStrings.xml><?xml version="1.0" encoding="utf-8"?>
<sst xmlns="http://schemas.openxmlformats.org/spreadsheetml/2006/main" count="1063" uniqueCount="131">
  <si>
    <t>Дата рождения (00.00.0000)</t>
  </si>
  <si>
    <t>Класс</t>
  </si>
  <si>
    <t>№ п/п</t>
  </si>
  <si>
    <t>легкая атлетика</t>
  </si>
  <si>
    <t>результат</t>
  </si>
  <si>
    <t>зачётный балл</t>
  </si>
  <si>
    <t>гимнастика</t>
  </si>
  <si>
    <t>результат (секунды)</t>
  </si>
  <si>
    <t>теория</t>
  </si>
  <si>
    <t>пол</t>
  </si>
  <si>
    <t>Рейтинг</t>
  </si>
  <si>
    <t>сумма зачетных баллов</t>
  </si>
  <si>
    <t>Председатель жюри:</t>
  </si>
  <si>
    <t>% выполне-ния от макси-мально возмож-ного</t>
  </si>
  <si>
    <t>№ ОО</t>
  </si>
  <si>
    <t>№ кабинета</t>
  </si>
  <si>
    <t>код</t>
  </si>
  <si>
    <t>Предмет</t>
  </si>
  <si>
    <t>Приложение № 5а                                             к приказу департамента образования 
от 06.09.2023  №  296-пк/3.2</t>
  </si>
  <si>
    <t>Протокол школьного этапа Всероссийской олимпиады школьников в 2023/2024 учебном году  
по физической культуре  (девушки/юноши)  в 5-6 классах</t>
  </si>
  <si>
    <t>Протокол школьного этапа Всероссийской олимпиады школьников в 2023/2024 учебном году  
по физической культуре  (девушки/юноши)  в 7-8 классах</t>
  </si>
  <si>
    <t>Протокол школьного этапа Всероссийской олимпиады школьников в 2023/2024 учебном году  
по физической культуре  (девушки/юноши)  в  9-11 классах</t>
  </si>
  <si>
    <t>мужской</t>
  </si>
  <si>
    <t>14.12.2010</t>
  </si>
  <si>
    <t>женский</t>
  </si>
  <si>
    <t>10.03.2011</t>
  </si>
  <si>
    <t>24.10.2011</t>
  </si>
  <si>
    <t>15.01.2011</t>
  </si>
  <si>
    <t>Победитель</t>
  </si>
  <si>
    <t>Призер</t>
  </si>
  <si>
    <t>Участник</t>
  </si>
  <si>
    <t>от ___27.09__________ 2023 г.</t>
  </si>
  <si>
    <t>физическая культура</t>
  </si>
  <si>
    <t>Костин А.В.</t>
  </si>
  <si>
    <t>Члены жюри</t>
  </si>
  <si>
    <t>Грунев А.В. Костина И.П.</t>
  </si>
  <si>
    <t>12.06.2009</t>
  </si>
  <si>
    <t>10.06.2011</t>
  </si>
  <si>
    <t>19.01.2011</t>
  </si>
  <si>
    <t>19.10.2011</t>
  </si>
  <si>
    <t>20.06.2011</t>
  </si>
  <si>
    <t>17.05.2011</t>
  </si>
  <si>
    <t>11.03.2011</t>
  </si>
  <si>
    <t>25.11.2010</t>
  </si>
  <si>
    <t>26.07.2011</t>
  </si>
  <si>
    <t>28.09.2011</t>
  </si>
  <si>
    <t>02.02.2010</t>
  </si>
  <si>
    <t>27.07.2010</t>
  </si>
  <si>
    <t>07.05.2010</t>
  </si>
  <si>
    <t>31.10.2010</t>
  </si>
  <si>
    <t>01.12.2010</t>
  </si>
  <si>
    <t>24.04.2010</t>
  </si>
  <si>
    <t>12.01.2010</t>
  </si>
  <si>
    <t>14.01.2010</t>
  </si>
  <si>
    <t>10.03.2010</t>
  </si>
  <si>
    <t>10.07.2010</t>
  </si>
  <si>
    <t>14.04.2010</t>
  </si>
  <si>
    <t>28.07.2010</t>
  </si>
  <si>
    <t>02.01.2010</t>
  </si>
  <si>
    <t>26.08.2010</t>
  </si>
  <si>
    <t>06.03.2010</t>
  </si>
  <si>
    <t>25.11.2009</t>
  </si>
  <si>
    <t>02.10.2010</t>
  </si>
  <si>
    <t>26.02.2010</t>
  </si>
  <si>
    <t>01.04.2010</t>
  </si>
  <si>
    <t>25.02.2010</t>
  </si>
  <si>
    <t>13.10.2009</t>
  </si>
  <si>
    <t>11.11.2009</t>
  </si>
  <si>
    <t>08.10.2010</t>
  </si>
  <si>
    <t>07.07.2011</t>
  </si>
  <si>
    <t>21.11.2011</t>
  </si>
  <si>
    <t>14.04.2011</t>
  </si>
  <si>
    <t>21.10.2011</t>
  </si>
  <si>
    <t>01.08.2011</t>
  </si>
  <si>
    <t>02.02.2011</t>
  </si>
  <si>
    <t>05.12.2010</t>
  </si>
  <si>
    <t>31.01.2011</t>
  </si>
  <si>
    <t>06.02.2011</t>
  </si>
  <si>
    <t>11.08.2011</t>
  </si>
  <si>
    <t>23.07.2011</t>
  </si>
  <si>
    <t>26.01.2011</t>
  </si>
  <si>
    <t>31.08.2011</t>
  </si>
  <si>
    <t>12.02.2011</t>
  </si>
  <si>
    <t>16.06.2010</t>
  </si>
  <si>
    <t>16.12.2009</t>
  </si>
  <si>
    <t>17.04.2010</t>
  </si>
  <si>
    <t>29.06.2010</t>
  </si>
  <si>
    <t>26.01.2010</t>
  </si>
  <si>
    <t>09.01.2010</t>
  </si>
  <si>
    <t>09.12.2010</t>
  </si>
  <si>
    <t>19.09.2010</t>
  </si>
  <si>
    <t>03.10.2010</t>
  </si>
  <si>
    <t>04.12.2009</t>
  </si>
  <si>
    <t>18.02.2010</t>
  </si>
  <si>
    <t>20.02.2010</t>
  </si>
  <si>
    <t>09.09.2010</t>
  </si>
  <si>
    <t>26.12.2009</t>
  </si>
  <si>
    <t>23.06.2010</t>
  </si>
  <si>
    <t>28.04.2010</t>
  </si>
  <si>
    <t>24.10.2010</t>
  </si>
  <si>
    <t>11.01.2010</t>
  </si>
  <si>
    <t>06.04.2010</t>
  </si>
  <si>
    <t>18.04.2010</t>
  </si>
  <si>
    <t>25.06.2010</t>
  </si>
  <si>
    <t>21.02.2010</t>
  </si>
  <si>
    <t>22.08.2008</t>
  </si>
  <si>
    <t>28.09.2007</t>
  </si>
  <si>
    <t>13 12 206</t>
  </si>
  <si>
    <t>13.04.2006</t>
  </si>
  <si>
    <t>23.06.2006</t>
  </si>
  <si>
    <t>01.01.2006</t>
  </si>
  <si>
    <t>27.09.2006</t>
  </si>
  <si>
    <t>01.11.2005</t>
  </si>
  <si>
    <t>27.08.2006</t>
  </si>
  <si>
    <t>02.11.2005</t>
  </si>
  <si>
    <t>26.11.2005</t>
  </si>
  <si>
    <t>24.10.2006</t>
  </si>
  <si>
    <t>06.04.2006</t>
  </si>
  <si>
    <t>30.04.2006</t>
  </si>
  <si>
    <t>04.03.2006</t>
  </si>
  <si>
    <t>12.01.2006</t>
  </si>
  <si>
    <t>18.08.2006</t>
  </si>
  <si>
    <t>21.07.2006</t>
  </si>
  <si>
    <t>18.03.2006</t>
  </si>
  <si>
    <t>04.11.2006</t>
  </si>
  <si>
    <t>04.02.2006</t>
  </si>
  <si>
    <t>29.05.2006</t>
  </si>
  <si>
    <t>11.06.2006</t>
  </si>
  <si>
    <t>11.12.2005</t>
  </si>
  <si>
    <t>08.04.2006</t>
  </si>
  <si>
    <t>от ___27.09.__________ 2023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</si>
</sst>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[$-419]General"/>
    <numFmt numFmtId="176" formatCode="[$-FC19]d\ mmmm\ yyyy\ &quot;г.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5" fontId="3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3" fillId="33" borderId="10" xfId="0" applyNumberFormat="1" applyFont="1" applyFill="1" applyBorder="1" applyAlignment="1">
      <alignment horizontal="center" vertical="top" wrapText="1"/>
    </xf>
    <xf numFmtId="0" fontId="47" fillId="0" borderId="0" xfId="0" applyFont="1" applyAlignment="1">
      <alignment horizontal="center" vertical="top"/>
    </xf>
    <xf numFmtId="0" fontId="3" fillId="33" borderId="11" xfId="53" applyFont="1" applyFill="1" applyBorder="1" applyAlignment="1">
      <alignment horizontal="center" vertical="top" wrapText="1"/>
      <protection/>
    </xf>
    <xf numFmtId="0" fontId="47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2" fontId="48" fillId="0" borderId="10" xfId="0" applyNumberFormat="1" applyFont="1" applyBorder="1" applyAlignment="1">
      <alignment horizontal="center" vertical="center" wrapText="1"/>
    </xf>
    <xf numFmtId="174" fontId="48" fillId="0" borderId="10" xfId="0" applyNumberFormat="1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7" fillId="0" borderId="0" xfId="0" applyFont="1" applyAlignment="1">
      <alignment vertical="top"/>
    </xf>
    <xf numFmtId="0" fontId="49" fillId="0" borderId="0" xfId="0" applyFont="1" applyAlignment="1">
      <alignment horizontal="right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vertical="top"/>
    </xf>
    <xf numFmtId="0" fontId="50" fillId="0" borderId="0" xfId="0" applyFont="1" applyAlignment="1">
      <alignment horizontal="center" vertical="top"/>
    </xf>
    <xf numFmtId="0" fontId="50" fillId="0" borderId="0" xfId="0" applyFont="1" applyAlignment="1">
      <alignment horizontal="right"/>
    </xf>
    <xf numFmtId="2" fontId="50" fillId="0" borderId="0" xfId="0" applyNumberFormat="1" applyFont="1" applyAlignment="1">
      <alignment horizontal="right"/>
    </xf>
    <xf numFmtId="0" fontId="50" fillId="0" borderId="0" xfId="0" applyFont="1" applyAlignment="1">
      <alignment/>
    </xf>
    <xf numFmtId="174" fontId="50" fillId="0" borderId="0" xfId="0" applyNumberFormat="1" applyFont="1" applyAlignment="1">
      <alignment horizontal="right"/>
    </xf>
    <xf numFmtId="0" fontId="50" fillId="0" borderId="0" xfId="0" applyFont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49" fontId="5" fillId="0" borderId="10" xfId="53" applyNumberFormat="1" applyFont="1" applyBorder="1" applyAlignment="1">
      <alignment horizontal="center" vertical="center" wrapText="1"/>
      <protection/>
    </xf>
    <xf numFmtId="49" fontId="5" fillId="0" borderId="12" xfId="53" applyNumberFormat="1" applyFont="1" applyBorder="1" applyAlignment="1">
      <alignment horizontal="center" vertical="center" wrapText="1"/>
      <protection/>
    </xf>
    <xf numFmtId="49" fontId="51" fillId="0" borderId="13" xfId="33" applyNumberFormat="1" applyFont="1" applyFill="1" applyBorder="1" applyAlignment="1">
      <alignment horizontal="center" vertical="center" wrapText="1"/>
      <protection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vertical="top"/>
    </xf>
    <xf numFmtId="0" fontId="50" fillId="0" borderId="10" xfId="0" applyFont="1" applyBorder="1" applyAlignment="1">
      <alignment horizontal="center" vertical="top"/>
    </xf>
    <xf numFmtId="0" fontId="47" fillId="0" borderId="0" xfId="0" applyFont="1" applyAlignment="1">
      <alignment horizontal="centerContinuous" vertical="top" wrapText="1"/>
    </xf>
    <xf numFmtId="0" fontId="50" fillId="0" borderId="0" xfId="0" applyFont="1" applyAlignment="1">
      <alignment horizontal="centerContinuous" wrapText="1"/>
    </xf>
    <xf numFmtId="0" fontId="6" fillId="0" borderId="0" xfId="53" applyFont="1">
      <alignment/>
      <protection/>
    </xf>
    <xf numFmtId="0" fontId="6" fillId="0" borderId="0" xfId="53" applyFont="1" applyFill="1" applyBorder="1" applyAlignment="1">
      <alignment horizontal="left"/>
      <protection/>
    </xf>
    <xf numFmtId="0" fontId="6" fillId="0" borderId="15" xfId="53" applyNumberFormat="1" applyFont="1" applyBorder="1" applyAlignment="1">
      <alignment horizontal="center" vertical="top"/>
      <protection/>
    </xf>
    <xf numFmtId="0" fontId="6" fillId="0" borderId="10" xfId="53" applyFont="1" applyBorder="1" applyAlignment="1">
      <alignment horizontal="center" vertical="top"/>
      <protection/>
    </xf>
    <xf numFmtId="0" fontId="6" fillId="0" borderId="10" xfId="53" applyNumberFormat="1" applyFont="1" applyBorder="1" applyAlignment="1">
      <alignment horizontal="center" vertical="top"/>
      <protection/>
    </xf>
    <xf numFmtId="2" fontId="3" fillId="0" borderId="10" xfId="0" applyNumberFormat="1" applyFont="1" applyBorder="1" applyAlignment="1">
      <alignment horizontal="center" wrapText="1"/>
    </xf>
    <xf numFmtId="175" fontId="52" fillId="34" borderId="16" xfId="33" applyFont="1" applyFill="1" applyBorder="1" applyAlignment="1">
      <alignment horizontal="center"/>
      <protection/>
    </xf>
    <xf numFmtId="0" fontId="50" fillId="0" borderId="10" xfId="0" applyFont="1" applyBorder="1" applyAlignment="1">
      <alignment horizontal="center"/>
    </xf>
    <xf numFmtId="0" fontId="53" fillId="0" borderId="0" xfId="0" applyFont="1" applyFill="1" applyAlignment="1">
      <alignment horizontal="left" vertical="top" wrapText="1"/>
    </xf>
    <xf numFmtId="0" fontId="47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47" fillId="0" borderId="17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6" fillId="33" borderId="10" xfId="0" applyNumberFormat="1" applyFont="1" applyFill="1" applyBorder="1" applyAlignment="1">
      <alignment horizontal="center" vertical="top" wrapText="1"/>
    </xf>
    <xf numFmtId="0" fontId="6" fillId="0" borderId="18" xfId="0" applyNumberFormat="1" applyFont="1" applyBorder="1" applyAlignment="1">
      <alignment horizontal="center" vertical="top" wrapText="1"/>
    </xf>
    <xf numFmtId="2" fontId="50" fillId="0" borderId="0" xfId="0" applyNumberFormat="1" applyFont="1" applyAlignment="1">
      <alignment horizontal="left"/>
    </xf>
    <xf numFmtId="0" fontId="50" fillId="33" borderId="10" xfId="0" applyFont="1" applyFill="1" applyBorder="1" applyAlignment="1">
      <alignment horizontal="center"/>
    </xf>
    <xf numFmtId="2" fontId="50" fillId="0" borderId="10" xfId="0" applyNumberFormat="1" applyFont="1" applyBorder="1" applyAlignment="1">
      <alignment horizontal="center"/>
    </xf>
    <xf numFmtId="174" fontId="50" fillId="0" borderId="10" xfId="0" applyNumberFormat="1" applyFont="1" applyBorder="1" applyAlignment="1">
      <alignment horizontal="center"/>
    </xf>
    <xf numFmtId="9" fontId="50" fillId="0" borderId="10" xfId="57" applyFont="1" applyBorder="1" applyAlignment="1">
      <alignment horizontal="center"/>
    </xf>
    <xf numFmtId="0" fontId="50" fillId="0" borderId="12" xfId="0" applyFont="1" applyBorder="1" applyAlignment="1">
      <alignment horizontal="center" vertical="top"/>
    </xf>
    <xf numFmtId="0" fontId="6" fillId="33" borderId="12" xfId="0" applyNumberFormat="1" applyFont="1" applyFill="1" applyBorder="1" applyAlignment="1">
      <alignment horizontal="center" vertical="top" wrapText="1"/>
    </xf>
    <xf numFmtId="0" fontId="6" fillId="0" borderId="19" xfId="0" applyNumberFormat="1" applyFont="1" applyBorder="1" applyAlignment="1">
      <alignment horizontal="center" vertical="top" wrapText="1"/>
    </xf>
    <xf numFmtId="175" fontId="52" fillId="34" borderId="13" xfId="33" applyFont="1" applyFill="1" applyBorder="1" applyAlignment="1">
      <alignment horizontal="center"/>
      <protection/>
    </xf>
    <xf numFmtId="2" fontId="3" fillId="0" borderId="12" xfId="0" applyNumberFormat="1" applyFont="1" applyBorder="1" applyAlignment="1">
      <alignment horizontal="center" wrapText="1"/>
    </xf>
    <xf numFmtId="0" fontId="50" fillId="33" borderId="12" xfId="0" applyFont="1" applyFill="1" applyBorder="1" applyAlignment="1">
      <alignment horizontal="center"/>
    </xf>
    <xf numFmtId="2" fontId="50" fillId="0" borderId="12" xfId="0" applyNumberFormat="1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174" fontId="50" fillId="0" borderId="12" xfId="0" applyNumberFormat="1" applyFont="1" applyBorder="1" applyAlignment="1">
      <alignment horizontal="center"/>
    </xf>
    <xf numFmtId="9" fontId="50" fillId="0" borderId="12" xfId="57" applyFont="1" applyBorder="1" applyAlignment="1">
      <alignment horizontal="center"/>
    </xf>
    <xf numFmtId="0" fontId="7" fillId="0" borderId="10" xfId="53" applyFont="1" applyBorder="1" applyAlignment="1">
      <alignment horizontal="center" vertical="top"/>
      <protection/>
    </xf>
    <xf numFmtId="0" fontId="6" fillId="0" borderId="10" xfId="53" applyFont="1" applyFill="1" applyBorder="1" applyAlignment="1">
      <alignment horizontal="center"/>
      <protection/>
    </xf>
    <xf numFmtId="0" fontId="6" fillId="0" borderId="10" xfId="53" applyFont="1" applyFill="1" applyBorder="1" applyAlignment="1">
      <alignment horizontal="center" wrapText="1"/>
      <protection/>
    </xf>
    <xf numFmtId="0" fontId="6" fillId="0" borderId="10" xfId="53" applyFont="1" applyFill="1" applyBorder="1" applyAlignment="1">
      <alignment horizontal="center" vertical="top" wrapText="1"/>
      <protection/>
    </xf>
    <xf numFmtId="0" fontId="6" fillId="0" borderId="10" xfId="53" applyFont="1" applyBorder="1" applyAlignment="1">
      <alignment horizontal="center"/>
      <protection/>
    </xf>
    <xf numFmtId="2" fontId="6" fillId="0" borderId="10" xfId="53" applyNumberFormat="1" applyFont="1" applyBorder="1" applyAlignment="1">
      <alignment horizontal="center"/>
      <protection/>
    </xf>
    <xf numFmtId="0" fontId="6" fillId="33" borderId="10" xfId="53" applyFont="1" applyFill="1" applyBorder="1" applyAlignment="1">
      <alignment horizontal="center"/>
      <protection/>
    </xf>
    <xf numFmtId="2" fontId="6" fillId="33" borderId="10" xfId="53" applyNumberFormat="1" applyFont="1" applyFill="1" applyBorder="1" applyAlignment="1">
      <alignment horizontal="center"/>
      <protection/>
    </xf>
    <xf numFmtId="10" fontId="6" fillId="0" borderId="10" xfId="53" applyNumberFormat="1" applyFont="1" applyBorder="1" applyAlignment="1">
      <alignment horizontal="center"/>
      <protection/>
    </xf>
    <xf numFmtId="10" fontId="50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 vertical="top" wrapText="1"/>
    </xf>
    <xf numFmtId="0" fontId="3" fillId="33" borderId="10" xfId="53" applyFont="1" applyFill="1" applyBorder="1" applyAlignment="1">
      <alignment horizontal="center" vertical="top" wrapText="1"/>
      <protection/>
    </xf>
    <xf numFmtId="175" fontId="52" fillId="34" borderId="10" xfId="33" applyFont="1" applyFill="1" applyBorder="1" applyAlignment="1">
      <alignment horizontal="center"/>
      <protection/>
    </xf>
    <xf numFmtId="2" fontId="49" fillId="0" borderId="10" xfId="0" applyNumberFormat="1" applyFont="1" applyBorder="1" applyAlignment="1">
      <alignment horizontal="center" vertical="center"/>
    </xf>
    <xf numFmtId="10" fontId="49" fillId="0" borderId="10" xfId="0" applyNumberFormat="1" applyFont="1" applyBorder="1" applyAlignment="1">
      <alignment horizontal="center" vertical="center"/>
    </xf>
    <xf numFmtId="175" fontId="52" fillId="34" borderId="16" xfId="33" applyFont="1" applyFill="1" applyBorder="1" applyAlignment="1">
      <alignment horizontal="center" wrapText="1"/>
      <protection/>
    </xf>
    <xf numFmtId="175" fontId="52" fillId="34" borderId="10" xfId="33" applyFont="1" applyFill="1" applyBorder="1" applyAlignment="1">
      <alignment horizontal="center" wrapText="1"/>
      <protection/>
    </xf>
    <xf numFmtId="0" fontId="50" fillId="0" borderId="0" xfId="0" applyFont="1" applyBorder="1" applyAlignment="1">
      <alignment horizontal="center"/>
    </xf>
    <xf numFmtId="0" fontId="50" fillId="0" borderId="0" xfId="0" applyFont="1" applyBorder="1" applyAlignment="1">
      <alignment vertical="top"/>
    </xf>
    <xf numFmtId="0" fontId="50" fillId="0" borderId="0" xfId="0" applyFont="1" applyBorder="1" applyAlignment="1">
      <alignment horizontal="center" vertical="top"/>
    </xf>
    <xf numFmtId="0" fontId="50" fillId="0" borderId="0" xfId="0" applyFont="1" applyBorder="1" applyAlignment="1">
      <alignment horizontal="right"/>
    </xf>
    <xf numFmtId="2" fontId="50" fillId="0" borderId="0" xfId="0" applyNumberFormat="1" applyFont="1" applyBorder="1" applyAlignment="1">
      <alignment horizontal="right"/>
    </xf>
    <xf numFmtId="174" fontId="50" fillId="0" borderId="0" xfId="0" applyNumberFormat="1" applyFont="1" applyBorder="1" applyAlignment="1">
      <alignment horizontal="right"/>
    </xf>
    <xf numFmtId="0" fontId="50" fillId="0" borderId="0" xfId="0" applyFont="1" applyBorder="1" applyAlignment="1">
      <alignment/>
    </xf>
    <xf numFmtId="0" fontId="54" fillId="0" borderId="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53" applyFont="1" applyFill="1" applyBorder="1" applyAlignment="1">
      <alignment horizontal="center" vertical="top" wrapText="1"/>
      <protection/>
    </xf>
    <xf numFmtId="0" fontId="52" fillId="34" borderId="10" xfId="33" applyNumberFormat="1" applyFont="1" applyFill="1" applyBorder="1" applyAlignment="1">
      <alignment horizontal="center" vertical="center" wrapText="1"/>
      <protection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50" fillId="0" borderId="14" xfId="0" applyFont="1" applyBorder="1" applyAlignment="1">
      <alignment horizontal="center"/>
    </xf>
    <xf numFmtId="0" fontId="54" fillId="0" borderId="10" xfId="0" applyNumberFormat="1" applyFont="1" applyBorder="1" applyAlignment="1">
      <alignment horizontal="center" vertical="center"/>
    </xf>
    <xf numFmtId="14" fontId="54" fillId="0" borderId="10" xfId="0" applyNumberFormat="1" applyFont="1" applyBorder="1" applyAlignment="1">
      <alignment horizontal="center" vertic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4" fillId="0" borderId="10" xfId="0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/>
    </xf>
    <xf numFmtId="14" fontId="6" fillId="0" borderId="0" xfId="53" applyNumberFormat="1" applyFont="1" applyFill="1" applyBorder="1" applyAlignment="1">
      <alignment horizontal="left"/>
      <protection/>
    </xf>
    <xf numFmtId="0" fontId="50" fillId="0" borderId="16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 3 Призеры района 2012-201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6"/>
  <sheetViews>
    <sheetView zoomScalePageLayoutView="0" workbookViewId="0" topLeftCell="A1">
      <selection activeCell="R10" sqref="R10"/>
    </sheetView>
  </sheetViews>
  <sheetFormatPr defaultColWidth="9.140625" defaultRowHeight="15"/>
  <cols>
    <col min="1" max="1" width="4.421875" style="12" customWidth="1"/>
    <col min="2" max="2" width="6.421875" style="13" customWidth="1"/>
    <col min="3" max="3" width="5.57421875" style="14" customWidth="1"/>
    <col min="4" max="4" width="11.57421875" style="14" customWidth="1"/>
    <col min="5" max="5" width="11.8515625" style="14" customWidth="1"/>
    <col min="6" max="7" width="6.28125" style="13" customWidth="1"/>
    <col min="8" max="8" width="17.140625" style="13" customWidth="1"/>
    <col min="9" max="9" width="9.140625" style="15" customWidth="1"/>
    <col min="10" max="10" width="9.140625" style="16" customWidth="1"/>
    <col min="11" max="11" width="10.8515625" style="15" customWidth="1"/>
    <col min="12" max="12" width="9.140625" style="18" customWidth="1"/>
    <col min="13" max="13" width="10.28125" style="15" customWidth="1"/>
    <col min="14" max="14" width="9.140625" style="16" customWidth="1"/>
    <col min="15" max="15" width="11.7109375" style="12" customWidth="1"/>
    <col min="16" max="16" width="9.28125" style="17" customWidth="1"/>
    <col min="17" max="17" width="10.7109375" style="17" customWidth="1"/>
    <col min="18" max="16384" width="9.140625" style="17" customWidth="1"/>
  </cols>
  <sheetData>
    <row r="1" spans="11:15" ht="15" customHeight="1">
      <c r="K1" s="9"/>
      <c r="L1" s="38" t="s">
        <v>18</v>
      </c>
      <c r="M1" s="38"/>
      <c r="N1" s="38"/>
      <c r="O1" s="38"/>
    </row>
    <row r="2" spans="11:15" ht="15" customHeight="1">
      <c r="K2" s="9"/>
      <c r="L2" s="38"/>
      <c r="M2" s="38"/>
      <c r="N2" s="38"/>
      <c r="O2" s="38"/>
    </row>
    <row r="3" spans="11:15" ht="28.5" customHeight="1">
      <c r="K3" s="9"/>
      <c r="L3" s="38"/>
      <c r="M3" s="38"/>
      <c r="N3" s="38"/>
      <c r="O3" s="38"/>
    </row>
    <row r="4" spans="11:15" ht="13.5">
      <c r="K4" s="9"/>
      <c r="L4" s="9"/>
      <c r="M4" s="11"/>
      <c r="N4" s="11"/>
      <c r="O4" s="9"/>
    </row>
    <row r="5" spans="1:15" ht="27">
      <c r="A5" s="28" t="s">
        <v>19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2:15" ht="13.5">
      <c r="B6" s="10"/>
      <c r="C6" s="2"/>
      <c r="D6" s="2"/>
      <c r="O6" s="31" t="s">
        <v>31</v>
      </c>
    </row>
    <row r="7" spans="9:14" ht="13.5">
      <c r="I7" s="39" t="s">
        <v>8</v>
      </c>
      <c r="J7" s="40"/>
      <c r="K7" s="41" t="s">
        <v>3</v>
      </c>
      <c r="L7" s="42"/>
      <c r="M7" s="41" t="s">
        <v>6</v>
      </c>
      <c r="N7" s="42"/>
    </row>
    <row r="8" spans="1:17" s="19" customFormat="1" ht="92.25">
      <c r="A8" s="4" t="s">
        <v>2</v>
      </c>
      <c r="B8" s="22" t="s">
        <v>15</v>
      </c>
      <c r="C8" s="23" t="s">
        <v>16</v>
      </c>
      <c r="D8" s="24" t="s">
        <v>9</v>
      </c>
      <c r="E8" s="25" t="s">
        <v>0</v>
      </c>
      <c r="F8" s="20" t="s">
        <v>14</v>
      </c>
      <c r="G8" s="5" t="s">
        <v>1</v>
      </c>
      <c r="H8" s="21" t="s">
        <v>17</v>
      </c>
      <c r="I8" s="6" t="s">
        <v>4</v>
      </c>
      <c r="J8" s="7" t="s">
        <v>5</v>
      </c>
      <c r="K8" s="6" t="s">
        <v>7</v>
      </c>
      <c r="L8" s="7" t="s">
        <v>5</v>
      </c>
      <c r="M8" s="6" t="s">
        <v>4</v>
      </c>
      <c r="N8" s="8" t="s">
        <v>5</v>
      </c>
      <c r="O8" s="4" t="s">
        <v>11</v>
      </c>
      <c r="P8" s="7" t="s">
        <v>13</v>
      </c>
      <c r="Q8" s="4" t="s">
        <v>10</v>
      </c>
    </row>
    <row r="9" spans="1:17" ht="26.25">
      <c r="A9" s="32">
        <v>1</v>
      </c>
      <c r="B9" s="26">
        <v>102</v>
      </c>
      <c r="C9" s="27">
        <v>116</v>
      </c>
      <c r="D9" s="27" t="s">
        <v>22</v>
      </c>
      <c r="E9" s="27" t="s">
        <v>23</v>
      </c>
      <c r="F9" s="43">
        <v>43</v>
      </c>
      <c r="G9" s="44">
        <v>6</v>
      </c>
      <c r="H9" s="3" t="s">
        <v>32</v>
      </c>
      <c r="I9" s="36">
        <v>17</v>
      </c>
      <c r="J9" s="35">
        <v>18.88888888888889</v>
      </c>
      <c r="K9" s="46">
        <v>230</v>
      </c>
      <c r="L9" s="47">
        <v>40</v>
      </c>
      <c r="M9" s="37">
        <v>7.5</v>
      </c>
      <c r="N9" s="48">
        <v>40</v>
      </c>
      <c r="O9" s="47">
        <v>98.88888888888889</v>
      </c>
      <c r="P9" s="49">
        <v>0.9888888888888888</v>
      </c>
      <c r="Q9" s="37" t="s">
        <v>28</v>
      </c>
    </row>
    <row r="10" spans="1:17" ht="26.25">
      <c r="A10" s="32">
        <v>2</v>
      </c>
      <c r="B10" s="27">
        <v>102</v>
      </c>
      <c r="C10" s="27">
        <v>41</v>
      </c>
      <c r="D10" s="27" t="s">
        <v>24</v>
      </c>
      <c r="E10" s="27" t="s">
        <v>25</v>
      </c>
      <c r="F10" s="43">
        <v>43</v>
      </c>
      <c r="G10" s="44">
        <v>6</v>
      </c>
      <c r="H10" s="3" t="s">
        <v>32</v>
      </c>
      <c r="I10" s="36">
        <v>15</v>
      </c>
      <c r="J10" s="35">
        <v>16.666666666666668</v>
      </c>
      <c r="K10" s="46">
        <v>390</v>
      </c>
      <c r="L10" s="47">
        <v>23.58974358974359</v>
      </c>
      <c r="M10" s="37">
        <v>1</v>
      </c>
      <c r="N10" s="48">
        <v>5.333333333333333</v>
      </c>
      <c r="O10" s="47">
        <v>45.5897435897436</v>
      </c>
      <c r="P10" s="49">
        <v>0.455897435897436</v>
      </c>
      <c r="Q10" s="37" t="s">
        <v>30</v>
      </c>
    </row>
    <row r="11" spans="1:17" ht="26.25">
      <c r="A11" s="32">
        <v>3</v>
      </c>
      <c r="B11" s="27">
        <v>102</v>
      </c>
      <c r="C11" s="27">
        <v>3</v>
      </c>
      <c r="D11" s="27" t="s">
        <v>22</v>
      </c>
      <c r="E11" s="27" t="s">
        <v>26</v>
      </c>
      <c r="F11" s="43">
        <v>43</v>
      </c>
      <c r="G11" s="44">
        <v>6</v>
      </c>
      <c r="H11" s="3" t="s">
        <v>32</v>
      </c>
      <c r="I11" s="36">
        <v>15</v>
      </c>
      <c r="J11" s="35">
        <v>16.666666666666668</v>
      </c>
      <c r="K11" s="46">
        <v>400</v>
      </c>
      <c r="L11" s="47">
        <v>23</v>
      </c>
      <c r="M11" s="37">
        <v>1</v>
      </c>
      <c r="N11" s="48">
        <v>5.333333333333333</v>
      </c>
      <c r="O11" s="47">
        <v>45.00000000000001</v>
      </c>
      <c r="P11" s="49">
        <v>0.45000000000000007</v>
      </c>
      <c r="Q11" s="37" t="s">
        <v>30</v>
      </c>
    </row>
    <row r="12" spans="1:17" ht="26.25">
      <c r="A12" s="32">
        <v>4</v>
      </c>
      <c r="B12" s="27">
        <v>102</v>
      </c>
      <c r="C12" s="27">
        <v>67</v>
      </c>
      <c r="D12" s="27" t="s">
        <v>22</v>
      </c>
      <c r="E12" s="27" t="s">
        <v>27</v>
      </c>
      <c r="F12" s="43">
        <v>43</v>
      </c>
      <c r="G12" s="44">
        <v>6</v>
      </c>
      <c r="H12" s="3" t="s">
        <v>32</v>
      </c>
      <c r="I12" s="36">
        <v>14</v>
      </c>
      <c r="J12" s="35">
        <v>15.555555555555555</v>
      </c>
      <c r="K12" s="46">
        <v>410</v>
      </c>
      <c r="L12" s="47">
        <v>22.4390243902439</v>
      </c>
      <c r="M12" s="37">
        <v>1</v>
      </c>
      <c r="N12" s="48">
        <v>5.333333333333333</v>
      </c>
      <c r="O12" s="47">
        <v>43.327913279132794</v>
      </c>
      <c r="P12" s="49">
        <v>0.43327913279132796</v>
      </c>
      <c r="Q12" s="37" t="s">
        <v>30</v>
      </c>
    </row>
    <row r="13" spans="1:17" ht="26.25">
      <c r="A13" s="32">
        <v>5</v>
      </c>
      <c r="B13" s="27">
        <v>102</v>
      </c>
      <c r="C13" s="27">
        <v>69</v>
      </c>
      <c r="D13" s="27" t="s">
        <v>24</v>
      </c>
      <c r="E13" s="27">
        <v>40048</v>
      </c>
      <c r="F13" s="43">
        <v>43</v>
      </c>
      <c r="G13" s="44">
        <v>5</v>
      </c>
      <c r="H13" s="3" t="s">
        <v>32</v>
      </c>
      <c r="I13" s="36">
        <v>5</v>
      </c>
      <c r="J13" s="35">
        <v>5.555555555555555</v>
      </c>
      <c r="K13" s="46">
        <v>410</v>
      </c>
      <c r="L13" s="47">
        <v>22.4390243902439</v>
      </c>
      <c r="M13" s="37">
        <v>1</v>
      </c>
      <c r="N13" s="48">
        <v>5.333333333333333</v>
      </c>
      <c r="O13" s="47">
        <v>33.327913279132794</v>
      </c>
      <c r="P13" s="49">
        <v>0.3332791327913279</v>
      </c>
      <c r="Q13" s="37" t="s">
        <v>30</v>
      </c>
    </row>
    <row r="14" spans="1:17" ht="26.25">
      <c r="A14" s="32">
        <v>6</v>
      </c>
      <c r="B14" s="27">
        <v>102</v>
      </c>
      <c r="C14" s="27">
        <v>71</v>
      </c>
      <c r="D14" s="27" t="s">
        <v>24</v>
      </c>
      <c r="E14" s="27">
        <v>41111</v>
      </c>
      <c r="F14" s="43">
        <v>43</v>
      </c>
      <c r="G14" s="44">
        <v>5</v>
      </c>
      <c r="H14" s="3" t="s">
        <v>32</v>
      </c>
      <c r="I14" s="36">
        <v>5</v>
      </c>
      <c r="J14" s="35">
        <v>5.555555555555555</v>
      </c>
      <c r="K14" s="46">
        <v>410</v>
      </c>
      <c r="L14" s="47">
        <v>22.4390243902439</v>
      </c>
      <c r="M14" s="37">
        <v>1</v>
      </c>
      <c r="N14" s="48">
        <v>5.333333333333333</v>
      </c>
      <c r="O14" s="47">
        <v>33.327913279132794</v>
      </c>
      <c r="P14" s="49">
        <v>0.3332791327913279</v>
      </c>
      <c r="Q14" s="37" t="s">
        <v>30</v>
      </c>
    </row>
    <row r="15" spans="1:17" ht="26.25">
      <c r="A15" s="32">
        <v>7</v>
      </c>
      <c r="B15" s="27">
        <v>102</v>
      </c>
      <c r="C15" s="27">
        <v>78</v>
      </c>
      <c r="D15" s="27" t="s">
        <v>24</v>
      </c>
      <c r="E15" s="27">
        <v>41196</v>
      </c>
      <c r="F15" s="43">
        <v>43</v>
      </c>
      <c r="G15" s="44">
        <v>5</v>
      </c>
      <c r="H15" s="3" t="s">
        <v>32</v>
      </c>
      <c r="I15" s="36">
        <v>5</v>
      </c>
      <c r="J15" s="35">
        <v>5.555555555555555</v>
      </c>
      <c r="K15" s="46">
        <v>410</v>
      </c>
      <c r="L15" s="47">
        <v>22.4390243902439</v>
      </c>
      <c r="M15" s="37">
        <v>1</v>
      </c>
      <c r="N15" s="48">
        <v>5.333333333333333</v>
      </c>
      <c r="O15" s="47">
        <v>33.327913279132794</v>
      </c>
      <c r="P15" s="49">
        <v>0.3332791327913279</v>
      </c>
      <c r="Q15" s="37" t="s">
        <v>30</v>
      </c>
    </row>
    <row r="16" spans="1:17" ht="26.25">
      <c r="A16" s="32">
        <v>8</v>
      </c>
      <c r="B16" s="27">
        <v>102</v>
      </c>
      <c r="C16" s="27">
        <v>81</v>
      </c>
      <c r="D16" s="27" t="s">
        <v>24</v>
      </c>
      <c r="E16" s="27">
        <v>41242</v>
      </c>
      <c r="F16" s="43">
        <v>43</v>
      </c>
      <c r="G16" s="44">
        <v>5</v>
      </c>
      <c r="H16" s="3" t="s">
        <v>32</v>
      </c>
      <c r="I16" s="36">
        <v>5</v>
      </c>
      <c r="J16" s="35">
        <v>5.555555555555555</v>
      </c>
      <c r="K16" s="46">
        <v>410</v>
      </c>
      <c r="L16" s="47">
        <v>22.4390243902439</v>
      </c>
      <c r="M16" s="37">
        <v>1</v>
      </c>
      <c r="N16" s="48">
        <v>5.333333333333333</v>
      </c>
      <c r="O16" s="47">
        <v>33.327913279132794</v>
      </c>
      <c r="P16" s="49">
        <v>0.3332791327913279</v>
      </c>
      <c r="Q16" s="37" t="s">
        <v>30</v>
      </c>
    </row>
    <row r="17" spans="1:17" ht="26.25">
      <c r="A17" s="32">
        <v>9</v>
      </c>
      <c r="B17" s="27">
        <v>102</v>
      </c>
      <c r="C17" s="27">
        <v>82</v>
      </c>
      <c r="D17" s="27" t="s">
        <v>22</v>
      </c>
      <c r="E17" s="27">
        <v>41165</v>
      </c>
      <c r="F17" s="43">
        <v>43</v>
      </c>
      <c r="G17" s="44">
        <v>5</v>
      </c>
      <c r="H17" s="3" t="s">
        <v>32</v>
      </c>
      <c r="I17" s="36">
        <v>5</v>
      </c>
      <c r="J17" s="35">
        <v>5.555555555555555</v>
      </c>
      <c r="K17" s="46">
        <v>410</v>
      </c>
      <c r="L17" s="47">
        <v>22.4390243902439</v>
      </c>
      <c r="M17" s="37">
        <v>1</v>
      </c>
      <c r="N17" s="48">
        <v>5.333333333333333</v>
      </c>
      <c r="O17" s="47">
        <v>33.327913279132794</v>
      </c>
      <c r="P17" s="49">
        <v>0.3332791327913279</v>
      </c>
      <c r="Q17" s="37" t="s">
        <v>30</v>
      </c>
    </row>
    <row r="18" spans="1:17" ht="26.25">
      <c r="A18" s="32">
        <v>10</v>
      </c>
      <c r="B18" s="27">
        <v>102</v>
      </c>
      <c r="C18" s="27">
        <v>83</v>
      </c>
      <c r="D18" s="27" t="s">
        <v>24</v>
      </c>
      <c r="E18" s="27">
        <v>41239</v>
      </c>
      <c r="F18" s="43">
        <v>43</v>
      </c>
      <c r="G18" s="44">
        <v>5</v>
      </c>
      <c r="H18" s="3" t="s">
        <v>32</v>
      </c>
      <c r="I18" s="36">
        <v>5</v>
      </c>
      <c r="J18" s="35">
        <v>5.555555555555555</v>
      </c>
      <c r="K18" s="46">
        <v>410</v>
      </c>
      <c r="L18" s="47">
        <v>22.4390243902439</v>
      </c>
      <c r="M18" s="37">
        <v>1</v>
      </c>
      <c r="N18" s="48">
        <v>5.333333333333333</v>
      </c>
      <c r="O18" s="47">
        <v>33.327913279132794</v>
      </c>
      <c r="P18" s="49">
        <v>0.3332791327913279</v>
      </c>
      <c r="Q18" s="37" t="s">
        <v>30</v>
      </c>
    </row>
    <row r="19" spans="1:17" ht="26.25">
      <c r="A19" s="32">
        <v>11</v>
      </c>
      <c r="B19" s="50">
        <v>102</v>
      </c>
      <c r="C19" s="50">
        <v>85</v>
      </c>
      <c r="D19" s="50" t="s">
        <v>24</v>
      </c>
      <c r="E19" s="50">
        <v>41105</v>
      </c>
      <c r="F19" s="51">
        <v>43</v>
      </c>
      <c r="G19" s="52">
        <v>5</v>
      </c>
      <c r="H19" s="3" t="s">
        <v>32</v>
      </c>
      <c r="I19" s="53">
        <v>5</v>
      </c>
      <c r="J19" s="54">
        <v>5.555555555555555</v>
      </c>
      <c r="K19" s="55">
        <v>410</v>
      </c>
      <c r="L19" s="56">
        <v>22.4390243902439</v>
      </c>
      <c r="M19" s="57">
        <v>1</v>
      </c>
      <c r="N19" s="58">
        <v>5.333333333333333</v>
      </c>
      <c r="O19" s="56">
        <v>33.327913279132794</v>
      </c>
      <c r="P19" s="59">
        <v>0.3332791327913279</v>
      </c>
      <c r="Q19" s="57" t="s">
        <v>30</v>
      </c>
    </row>
    <row r="20" spans="1:17" s="30" customFormat="1" ht="24.75" customHeight="1">
      <c r="A20" s="32">
        <v>12</v>
      </c>
      <c r="B20" s="33">
        <v>102</v>
      </c>
      <c r="C20" s="61">
        <v>90</v>
      </c>
      <c r="D20" s="27" t="s">
        <v>22</v>
      </c>
      <c r="E20" s="62">
        <v>40864</v>
      </c>
      <c r="F20" s="62">
        <v>43</v>
      </c>
      <c r="G20" s="63">
        <v>5</v>
      </c>
      <c r="H20" s="3" t="s">
        <v>32</v>
      </c>
      <c r="I20" s="64">
        <v>5</v>
      </c>
      <c r="J20" s="65">
        <v>5.555555555555555</v>
      </c>
      <c r="K20" s="64">
        <v>410</v>
      </c>
      <c r="L20" s="65">
        <v>22.4390243902439</v>
      </c>
      <c r="M20" s="66">
        <v>1</v>
      </c>
      <c r="N20" s="67">
        <v>5.333333333333333</v>
      </c>
      <c r="O20" s="67">
        <v>33.327913279132794</v>
      </c>
      <c r="P20" s="68">
        <v>0.3332791327913279</v>
      </c>
      <c r="Q20" s="64" t="s">
        <v>30</v>
      </c>
    </row>
    <row r="21" spans="1:17" s="30" customFormat="1" ht="26.25">
      <c r="A21" s="32">
        <v>13</v>
      </c>
      <c r="B21" s="33">
        <v>102</v>
      </c>
      <c r="C21" s="61">
        <v>94</v>
      </c>
      <c r="D21" s="27" t="s">
        <v>22</v>
      </c>
      <c r="E21" s="62">
        <v>41091</v>
      </c>
      <c r="F21" s="62">
        <v>43</v>
      </c>
      <c r="G21" s="63">
        <v>5</v>
      </c>
      <c r="H21" s="3" t="s">
        <v>32</v>
      </c>
      <c r="I21" s="64">
        <v>5</v>
      </c>
      <c r="J21" s="65">
        <v>5.555555555555555</v>
      </c>
      <c r="K21" s="64">
        <v>410</v>
      </c>
      <c r="L21" s="65">
        <v>22.4390243902439</v>
      </c>
      <c r="M21" s="66">
        <v>1</v>
      </c>
      <c r="N21" s="67">
        <v>5.333333333333333</v>
      </c>
      <c r="O21" s="67">
        <v>33.327913279132794</v>
      </c>
      <c r="P21" s="68">
        <v>0.3332791327913279</v>
      </c>
      <c r="Q21" s="64" t="s">
        <v>30</v>
      </c>
    </row>
    <row r="22" spans="1:17" ht="26.25">
      <c r="A22" s="32">
        <v>14</v>
      </c>
      <c r="B22" s="27">
        <v>102</v>
      </c>
      <c r="C22" s="27">
        <v>95</v>
      </c>
      <c r="D22" s="27" t="s">
        <v>24</v>
      </c>
      <c r="E22" s="27">
        <v>40849</v>
      </c>
      <c r="F22" s="27">
        <v>43</v>
      </c>
      <c r="G22" s="27">
        <v>5</v>
      </c>
      <c r="H22" s="3" t="s">
        <v>32</v>
      </c>
      <c r="I22" s="37">
        <v>5</v>
      </c>
      <c r="J22" s="47">
        <v>5.555555555555555</v>
      </c>
      <c r="K22" s="37">
        <v>410</v>
      </c>
      <c r="L22" s="48">
        <v>22.4390243902439</v>
      </c>
      <c r="M22" s="37">
        <v>1</v>
      </c>
      <c r="N22" s="47">
        <v>5.333333333333333</v>
      </c>
      <c r="O22" s="47">
        <v>33.327913279132794</v>
      </c>
      <c r="P22" s="69">
        <v>0.3332791327913279</v>
      </c>
      <c r="Q22" s="37" t="s">
        <v>30</v>
      </c>
    </row>
    <row r="23" spans="1:17" ht="26.25">
      <c r="A23" s="32">
        <v>15</v>
      </c>
      <c r="B23" s="27">
        <v>102</v>
      </c>
      <c r="C23" s="27">
        <v>96</v>
      </c>
      <c r="D23" s="27" t="s">
        <v>24</v>
      </c>
      <c r="E23" s="27">
        <v>40533</v>
      </c>
      <c r="F23" s="27">
        <v>43</v>
      </c>
      <c r="G23" s="27">
        <v>5</v>
      </c>
      <c r="H23" s="3" t="s">
        <v>32</v>
      </c>
      <c r="I23" s="37">
        <v>5</v>
      </c>
      <c r="J23" s="47">
        <v>5.555555555555555</v>
      </c>
      <c r="K23" s="37">
        <v>410</v>
      </c>
      <c r="L23" s="48">
        <v>22.4390243902439</v>
      </c>
      <c r="M23" s="37">
        <v>1</v>
      </c>
      <c r="N23" s="47">
        <v>5.333333333333333</v>
      </c>
      <c r="O23" s="47">
        <v>33.327913279132794</v>
      </c>
      <c r="P23" s="69">
        <v>0.3332791327913279</v>
      </c>
      <c r="Q23" s="37" t="s">
        <v>30</v>
      </c>
    </row>
    <row r="24" spans="1:17" ht="26.25">
      <c r="A24" s="32">
        <v>16</v>
      </c>
      <c r="B24" s="27">
        <v>102</v>
      </c>
      <c r="C24" s="27">
        <v>97</v>
      </c>
      <c r="D24" s="27" t="s">
        <v>24</v>
      </c>
      <c r="E24" s="27">
        <v>41143</v>
      </c>
      <c r="F24" s="27">
        <v>43</v>
      </c>
      <c r="G24" s="27">
        <v>5</v>
      </c>
      <c r="H24" s="3" t="s">
        <v>32</v>
      </c>
      <c r="I24" s="37">
        <v>5</v>
      </c>
      <c r="J24" s="47">
        <v>5.555555555555555</v>
      </c>
      <c r="K24" s="37">
        <v>410</v>
      </c>
      <c r="L24" s="48">
        <v>22.4390243902439</v>
      </c>
      <c r="M24" s="37">
        <v>1</v>
      </c>
      <c r="N24" s="47">
        <v>5.333333333333333</v>
      </c>
      <c r="O24" s="47">
        <v>33.327913279132794</v>
      </c>
      <c r="P24" s="69">
        <v>0.3332791327913279</v>
      </c>
      <c r="Q24" s="37" t="s">
        <v>30</v>
      </c>
    </row>
    <row r="25" spans="1:17" ht="26.25">
      <c r="A25" s="32">
        <v>17</v>
      </c>
      <c r="B25" s="27">
        <v>102</v>
      </c>
      <c r="C25" s="27">
        <v>100</v>
      </c>
      <c r="D25" s="27" t="s">
        <v>22</v>
      </c>
      <c r="E25" s="27">
        <v>41103</v>
      </c>
      <c r="F25" s="27">
        <v>43</v>
      </c>
      <c r="G25" s="27">
        <v>5</v>
      </c>
      <c r="H25" s="3" t="s">
        <v>32</v>
      </c>
      <c r="I25" s="37">
        <v>5</v>
      </c>
      <c r="J25" s="47">
        <v>5.555555555555555</v>
      </c>
      <c r="K25" s="37">
        <v>410</v>
      </c>
      <c r="L25" s="48">
        <v>22.4390243902439</v>
      </c>
      <c r="M25" s="37">
        <v>1</v>
      </c>
      <c r="N25" s="47">
        <v>5.333333333333333</v>
      </c>
      <c r="O25" s="47">
        <v>33.327913279132794</v>
      </c>
      <c r="P25" s="69">
        <v>0.3332791327913279</v>
      </c>
      <c r="Q25" s="37" t="s">
        <v>30</v>
      </c>
    </row>
    <row r="26" spans="1:17" ht="26.25">
      <c r="A26" s="32">
        <v>18</v>
      </c>
      <c r="B26" s="27">
        <v>102</v>
      </c>
      <c r="C26" s="27">
        <v>101</v>
      </c>
      <c r="D26" s="27" t="s">
        <v>24</v>
      </c>
      <c r="E26" s="27">
        <v>41135</v>
      </c>
      <c r="F26" s="27">
        <v>43</v>
      </c>
      <c r="G26" s="27">
        <v>5</v>
      </c>
      <c r="H26" s="3" t="s">
        <v>32</v>
      </c>
      <c r="I26" s="37">
        <v>5</v>
      </c>
      <c r="J26" s="47">
        <v>5.555555555555555</v>
      </c>
      <c r="K26" s="37">
        <v>410</v>
      </c>
      <c r="L26" s="48">
        <v>22.4390243902439</v>
      </c>
      <c r="M26" s="37">
        <v>1</v>
      </c>
      <c r="N26" s="47">
        <v>5.333333333333333</v>
      </c>
      <c r="O26" s="47">
        <v>33.327913279132794</v>
      </c>
      <c r="P26" s="69">
        <v>0.3332791327913279</v>
      </c>
      <c r="Q26" s="37" t="s">
        <v>30</v>
      </c>
    </row>
    <row r="27" spans="1:17" ht="26.25">
      <c r="A27" s="32">
        <v>19</v>
      </c>
      <c r="B27" s="27">
        <v>102</v>
      </c>
      <c r="C27" s="27">
        <v>103</v>
      </c>
      <c r="D27" s="27" t="s">
        <v>22</v>
      </c>
      <c r="E27" s="27">
        <v>40899</v>
      </c>
      <c r="F27" s="27">
        <v>43</v>
      </c>
      <c r="G27" s="27">
        <v>5</v>
      </c>
      <c r="H27" s="3" t="s">
        <v>32</v>
      </c>
      <c r="I27" s="37">
        <v>5</v>
      </c>
      <c r="J27" s="47">
        <v>5.555555555555555</v>
      </c>
      <c r="K27" s="37">
        <v>410</v>
      </c>
      <c r="L27" s="48">
        <v>22.4390243902439</v>
      </c>
      <c r="M27" s="37">
        <v>1</v>
      </c>
      <c r="N27" s="47">
        <v>5.333333333333333</v>
      </c>
      <c r="O27" s="47">
        <v>33.327913279132794</v>
      </c>
      <c r="P27" s="69">
        <v>0.3332791327913279</v>
      </c>
      <c r="Q27" s="37" t="s">
        <v>30</v>
      </c>
    </row>
    <row r="28" spans="1:17" ht="26.25">
      <c r="A28" s="32">
        <v>20</v>
      </c>
      <c r="B28" s="27">
        <v>102</v>
      </c>
      <c r="C28" s="27">
        <v>104</v>
      </c>
      <c r="D28" s="27" t="s">
        <v>24</v>
      </c>
      <c r="E28" s="27">
        <v>40925</v>
      </c>
      <c r="F28" s="27">
        <v>43</v>
      </c>
      <c r="G28" s="27">
        <v>5</v>
      </c>
      <c r="H28" s="3" t="s">
        <v>32</v>
      </c>
      <c r="I28" s="37">
        <v>5</v>
      </c>
      <c r="J28" s="47">
        <v>5.555555555555555</v>
      </c>
      <c r="K28" s="37">
        <v>410</v>
      </c>
      <c r="L28" s="48">
        <v>22.4390243902439</v>
      </c>
      <c r="M28" s="37">
        <v>1</v>
      </c>
      <c r="N28" s="47">
        <v>5.333333333333333</v>
      </c>
      <c r="O28" s="47">
        <v>33.327913279132794</v>
      </c>
      <c r="P28" s="69">
        <v>0.3332791327913279</v>
      </c>
      <c r="Q28" s="37" t="s">
        <v>30</v>
      </c>
    </row>
    <row r="29" spans="1:17" ht="26.25">
      <c r="A29" s="32">
        <v>21</v>
      </c>
      <c r="B29" s="27">
        <v>102</v>
      </c>
      <c r="C29" s="27">
        <v>105</v>
      </c>
      <c r="D29" s="27" t="s">
        <v>24</v>
      </c>
      <c r="E29" s="27">
        <v>41163</v>
      </c>
      <c r="F29" s="27">
        <v>43</v>
      </c>
      <c r="G29" s="27">
        <v>5</v>
      </c>
      <c r="H29" s="3" t="s">
        <v>32</v>
      </c>
      <c r="I29" s="37">
        <v>5</v>
      </c>
      <c r="J29" s="47">
        <v>5.555555555555555</v>
      </c>
      <c r="K29" s="37">
        <v>410</v>
      </c>
      <c r="L29" s="48">
        <v>22.4390243902439</v>
      </c>
      <c r="M29" s="37">
        <v>1</v>
      </c>
      <c r="N29" s="47">
        <v>5.333333333333333</v>
      </c>
      <c r="O29" s="47">
        <v>33.327913279132794</v>
      </c>
      <c r="P29" s="69">
        <v>0.3332791327913279</v>
      </c>
      <c r="Q29" s="37" t="s">
        <v>30</v>
      </c>
    </row>
    <row r="30" spans="1:17" ht="26.25">
      <c r="A30" s="32">
        <v>22</v>
      </c>
      <c r="B30" s="27">
        <v>102</v>
      </c>
      <c r="C30" s="27">
        <v>106</v>
      </c>
      <c r="D30" s="27" t="s">
        <v>22</v>
      </c>
      <c r="E30" s="27">
        <v>40855</v>
      </c>
      <c r="F30" s="27">
        <v>43</v>
      </c>
      <c r="G30" s="27">
        <v>5</v>
      </c>
      <c r="H30" s="3" t="s">
        <v>32</v>
      </c>
      <c r="I30" s="37">
        <v>5</v>
      </c>
      <c r="J30" s="47">
        <v>5.555555555555555</v>
      </c>
      <c r="K30" s="37">
        <v>410</v>
      </c>
      <c r="L30" s="48">
        <v>22.4390243902439</v>
      </c>
      <c r="M30" s="37">
        <v>1</v>
      </c>
      <c r="N30" s="47">
        <v>5.333333333333333</v>
      </c>
      <c r="O30" s="47">
        <v>33.327913279132794</v>
      </c>
      <c r="P30" s="69">
        <v>0.3332791327913279</v>
      </c>
      <c r="Q30" s="37" t="s">
        <v>30</v>
      </c>
    </row>
    <row r="31" spans="1:17" ht="26.25">
      <c r="A31" s="32">
        <v>23</v>
      </c>
      <c r="B31" s="27">
        <v>102</v>
      </c>
      <c r="C31" s="27">
        <v>110</v>
      </c>
      <c r="D31" s="27" t="s">
        <v>22</v>
      </c>
      <c r="E31" s="27">
        <v>41010</v>
      </c>
      <c r="F31" s="27">
        <v>43</v>
      </c>
      <c r="G31" s="27">
        <v>5</v>
      </c>
      <c r="H31" s="3" t="s">
        <v>32</v>
      </c>
      <c r="I31" s="37">
        <v>5</v>
      </c>
      <c r="J31" s="47">
        <v>5.555555555555555</v>
      </c>
      <c r="K31" s="37">
        <v>410</v>
      </c>
      <c r="L31" s="48">
        <v>22.4390243902439</v>
      </c>
      <c r="M31" s="37">
        <v>1</v>
      </c>
      <c r="N31" s="47">
        <v>5.333333333333333</v>
      </c>
      <c r="O31" s="47">
        <v>33.327913279132794</v>
      </c>
      <c r="P31" s="69">
        <v>0.3332791327913279</v>
      </c>
      <c r="Q31" s="37" t="s">
        <v>30</v>
      </c>
    </row>
    <row r="32" spans="1:17" ht="26.25">
      <c r="A32" s="32">
        <v>24</v>
      </c>
      <c r="B32" s="27">
        <v>102</v>
      </c>
      <c r="C32" s="27">
        <v>116</v>
      </c>
      <c r="D32" s="27" t="s">
        <v>22</v>
      </c>
      <c r="E32" s="27">
        <v>41010</v>
      </c>
      <c r="F32" s="27">
        <v>43</v>
      </c>
      <c r="G32" s="27">
        <v>5</v>
      </c>
      <c r="H32" s="3" t="s">
        <v>32</v>
      </c>
      <c r="I32" s="37">
        <v>5</v>
      </c>
      <c r="J32" s="47">
        <v>5.555555555555555</v>
      </c>
      <c r="K32" s="37">
        <v>410</v>
      </c>
      <c r="L32" s="48">
        <v>22.4390243902439</v>
      </c>
      <c r="M32" s="37">
        <v>1</v>
      </c>
      <c r="N32" s="47">
        <v>5.333333333333333</v>
      </c>
      <c r="O32" s="47">
        <v>33.327913279132794</v>
      </c>
      <c r="P32" s="69">
        <v>0.3332791327913279</v>
      </c>
      <c r="Q32" s="37" t="s">
        <v>30</v>
      </c>
    </row>
    <row r="33" spans="1:17" ht="26.25">
      <c r="A33" s="32">
        <v>25</v>
      </c>
      <c r="B33" s="27">
        <v>102</v>
      </c>
      <c r="C33" s="27">
        <v>117</v>
      </c>
      <c r="D33" s="27" t="s">
        <v>22</v>
      </c>
      <c r="E33" s="27">
        <v>41075</v>
      </c>
      <c r="F33" s="27">
        <v>43</v>
      </c>
      <c r="G33" s="27">
        <v>5</v>
      </c>
      <c r="H33" s="3" t="s">
        <v>32</v>
      </c>
      <c r="I33" s="37">
        <v>5</v>
      </c>
      <c r="J33" s="47">
        <v>5.555555555555555</v>
      </c>
      <c r="K33" s="37">
        <v>410</v>
      </c>
      <c r="L33" s="48">
        <v>22.4390243902439</v>
      </c>
      <c r="M33" s="37">
        <v>1</v>
      </c>
      <c r="N33" s="47">
        <v>5.333333333333333</v>
      </c>
      <c r="O33" s="47">
        <v>33.327913279132794</v>
      </c>
      <c r="P33" s="69">
        <v>0.3332791327913279</v>
      </c>
      <c r="Q33" s="37" t="s">
        <v>30</v>
      </c>
    </row>
    <row r="34" spans="1:17" ht="26.25">
      <c r="A34" s="32">
        <v>26</v>
      </c>
      <c r="B34" s="27">
        <v>102</v>
      </c>
      <c r="C34" s="27">
        <v>120</v>
      </c>
      <c r="D34" s="27" t="s">
        <v>24</v>
      </c>
      <c r="E34" s="27">
        <v>40920</v>
      </c>
      <c r="F34" s="27">
        <v>43</v>
      </c>
      <c r="G34" s="27">
        <v>5</v>
      </c>
      <c r="H34" s="3" t="s">
        <v>32</v>
      </c>
      <c r="I34" s="37">
        <v>5</v>
      </c>
      <c r="J34" s="47">
        <v>5.555555555555555</v>
      </c>
      <c r="K34" s="37">
        <v>410</v>
      </c>
      <c r="L34" s="48">
        <v>22.4390243902439</v>
      </c>
      <c r="M34" s="37">
        <v>1</v>
      </c>
      <c r="N34" s="47">
        <v>5.333333333333333</v>
      </c>
      <c r="O34" s="47">
        <v>33.327913279132794</v>
      </c>
      <c r="P34" s="69">
        <v>0.3332791327913279</v>
      </c>
      <c r="Q34" s="37" t="s">
        <v>30</v>
      </c>
    </row>
    <row r="35" spans="1:17" ht="26.25">
      <c r="A35" s="32">
        <v>27</v>
      </c>
      <c r="B35" s="27">
        <v>102</v>
      </c>
      <c r="C35" s="27">
        <v>122</v>
      </c>
      <c r="D35" s="27" t="s">
        <v>22</v>
      </c>
      <c r="E35" s="27">
        <v>39787</v>
      </c>
      <c r="F35" s="27">
        <v>43</v>
      </c>
      <c r="G35" s="27">
        <v>5</v>
      </c>
      <c r="H35" s="3" t="s">
        <v>32</v>
      </c>
      <c r="I35" s="37">
        <v>5</v>
      </c>
      <c r="J35" s="47">
        <v>5.555555555555555</v>
      </c>
      <c r="K35" s="37">
        <v>410</v>
      </c>
      <c r="L35" s="48">
        <v>22.4390243902439</v>
      </c>
      <c r="M35" s="37">
        <v>1</v>
      </c>
      <c r="N35" s="47">
        <v>5.333333333333333</v>
      </c>
      <c r="O35" s="47">
        <v>33.327913279132794</v>
      </c>
      <c r="P35" s="69">
        <v>0.3332791327913279</v>
      </c>
      <c r="Q35" s="37" t="s">
        <v>30</v>
      </c>
    </row>
    <row r="36" spans="1:17" ht="26.25">
      <c r="A36" s="32">
        <v>28</v>
      </c>
      <c r="B36" s="27">
        <v>102</v>
      </c>
      <c r="C36" s="27">
        <v>125</v>
      </c>
      <c r="D36" s="27" t="s">
        <v>24</v>
      </c>
      <c r="E36" s="27">
        <v>40967</v>
      </c>
      <c r="F36" s="27">
        <v>43</v>
      </c>
      <c r="G36" s="27">
        <v>5</v>
      </c>
      <c r="H36" s="3" t="s">
        <v>32</v>
      </c>
      <c r="I36" s="37">
        <v>5</v>
      </c>
      <c r="J36" s="47">
        <v>5.555555555555555</v>
      </c>
      <c r="K36" s="37">
        <v>410</v>
      </c>
      <c r="L36" s="48">
        <v>22.4390243902439</v>
      </c>
      <c r="M36" s="37">
        <v>1</v>
      </c>
      <c r="N36" s="47">
        <v>5.333333333333333</v>
      </c>
      <c r="O36" s="47">
        <v>33.327913279132794</v>
      </c>
      <c r="P36" s="69">
        <v>0.3332791327913279</v>
      </c>
      <c r="Q36" s="37" t="s">
        <v>30</v>
      </c>
    </row>
    <row r="37" spans="1:17" ht="26.25">
      <c r="A37" s="32">
        <v>29</v>
      </c>
      <c r="B37" s="27">
        <v>102</v>
      </c>
      <c r="C37" s="27">
        <v>126</v>
      </c>
      <c r="D37" s="27" t="s">
        <v>24</v>
      </c>
      <c r="E37" s="27">
        <v>40327</v>
      </c>
      <c r="F37" s="27">
        <v>43</v>
      </c>
      <c r="G37" s="27">
        <v>5</v>
      </c>
      <c r="H37" s="3" t="s">
        <v>32</v>
      </c>
      <c r="I37" s="37">
        <v>5</v>
      </c>
      <c r="J37" s="47">
        <v>5.555555555555555</v>
      </c>
      <c r="K37" s="37">
        <v>410</v>
      </c>
      <c r="L37" s="48">
        <v>22.4390243902439</v>
      </c>
      <c r="M37" s="37">
        <v>1</v>
      </c>
      <c r="N37" s="47">
        <v>5.333333333333333</v>
      </c>
      <c r="O37" s="47">
        <v>33.327913279132794</v>
      </c>
      <c r="P37" s="69">
        <v>0.3332791327913279</v>
      </c>
      <c r="Q37" s="37" t="s">
        <v>30</v>
      </c>
    </row>
    <row r="38" spans="1:17" ht="26.25">
      <c r="A38" s="32">
        <v>30</v>
      </c>
      <c r="B38" s="27">
        <v>102</v>
      </c>
      <c r="C38" s="27">
        <v>127</v>
      </c>
      <c r="D38" s="27" t="s">
        <v>22</v>
      </c>
      <c r="E38" s="27">
        <v>41048</v>
      </c>
      <c r="F38" s="27">
        <v>43</v>
      </c>
      <c r="G38" s="27">
        <v>5</v>
      </c>
      <c r="H38" s="3" t="s">
        <v>32</v>
      </c>
      <c r="I38" s="37">
        <v>5</v>
      </c>
      <c r="J38" s="47">
        <v>5.555555555555555</v>
      </c>
      <c r="K38" s="37">
        <v>410</v>
      </c>
      <c r="L38" s="48">
        <v>22.4390243902439</v>
      </c>
      <c r="M38" s="37">
        <v>1</v>
      </c>
      <c r="N38" s="47">
        <v>5.333333333333333</v>
      </c>
      <c r="O38" s="47">
        <v>33.327913279132794</v>
      </c>
      <c r="P38" s="69">
        <v>0.3332791327913279</v>
      </c>
      <c r="Q38" s="37" t="s">
        <v>30</v>
      </c>
    </row>
    <row r="39" spans="1:17" ht="26.25">
      <c r="A39" s="32">
        <v>31</v>
      </c>
      <c r="B39" s="27">
        <v>102</v>
      </c>
      <c r="C39" s="27">
        <v>128</v>
      </c>
      <c r="D39" s="27" t="s">
        <v>24</v>
      </c>
      <c r="E39" s="27">
        <v>40940</v>
      </c>
      <c r="F39" s="27">
        <v>43</v>
      </c>
      <c r="G39" s="27">
        <v>5</v>
      </c>
      <c r="H39" s="3" t="s">
        <v>32</v>
      </c>
      <c r="I39" s="37">
        <v>5</v>
      </c>
      <c r="J39" s="47">
        <v>5.555555555555555</v>
      </c>
      <c r="K39" s="37">
        <v>410</v>
      </c>
      <c r="L39" s="48">
        <v>22.4390243902439</v>
      </c>
      <c r="M39" s="37">
        <v>1</v>
      </c>
      <c r="N39" s="47">
        <v>5.333333333333333</v>
      </c>
      <c r="O39" s="47">
        <v>33.327913279132794</v>
      </c>
      <c r="P39" s="69">
        <v>0.3332791327913279</v>
      </c>
      <c r="Q39" s="37" t="s">
        <v>30</v>
      </c>
    </row>
    <row r="40" spans="1:17" ht="26.25">
      <c r="A40" s="32">
        <v>32</v>
      </c>
      <c r="B40" s="27">
        <v>102</v>
      </c>
      <c r="C40" s="27">
        <v>131</v>
      </c>
      <c r="D40" s="27" t="s">
        <v>22</v>
      </c>
      <c r="E40" s="27">
        <v>40820</v>
      </c>
      <c r="F40" s="27">
        <v>43</v>
      </c>
      <c r="G40" s="27">
        <v>5</v>
      </c>
      <c r="H40" s="3" t="s">
        <v>32</v>
      </c>
      <c r="I40" s="37">
        <v>5</v>
      </c>
      <c r="J40" s="47">
        <v>5.555555555555555</v>
      </c>
      <c r="K40" s="37">
        <v>410</v>
      </c>
      <c r="L40" s="48">
        <v>22.4390243902439</v>
      </c>
      <c r="M40" s="37">
        <v>1</v>
      </c>
      <c r="N40" s="47">
        <v>5.333333333333333</v>
      </c>
      <c r="O40" s="47">
        <v>33.327913279132794</v>
      </c>
      <c r="P40" s="69">
        <v>0.3332791327913279</v>
      </c>
      <c r="Q40" s="37" t="s">
        <v>30</v>
      </c>
    </row>
    <row r="41" spans="1:17" ht="26.25">
      <c r="A41" s="32">
        <v>33</v>
      </c>
      <c r="B41" s="27">
        <v>102</v>
      </c>
      <c r="C41" s="27">
        <v>133</v>
      </c>
      <c r="D41" s="27" t="s">
        <v>24</v>
      </c>
      <c r="E41" s="27">
        <v>40707</v>
      </c>
      <c r="F41" s="27">
        <v>43</v>
      </c>
      <c r="G41" s="27">
        <v>5</v>
      </c>
      <c r="H41" s="3" t="s">
        <v>32</v>
      </c>
      <c r="I41" s="37">
        <v>5</v>
      </c>
      <c r="J41" s="47">
        <v>5.555555555555555</v>
      </c>
      <c r="K41" s="37">
        <v>410</v>
      </c>
      <c r="L41" s="48">
        <v>22.4390243902439</v>
      </c>
      <c r="M41" s="37">
        <v>1</v>
      </c>
      <c r="N41" s="47">
        <v>5.333333333333333</v>
      </c>
      <c r="O41" s="47">
        <v>33.327913279132794</v>
      </c>
      <c r="P41" s="69">
        <v>0.3332791327913279</v>
      </c>
      <c r="Q41" s="37" t="s">
        <v>30</v>
      </c>
    </row>
    <row r="42" spans="1:17" ht="26.25">
      <c r="A42" s="32">
        <v>34</v>
      </c>
      <c r="B42" s="27">
        <v>102</v>
      </c>
      <c r="C42" s="27">
        <v>134</v>
      </c>
      <c r="D42" s="27" t="s">
        <v>24</v>
      </c>
      <c r="E42" s="27">
        <v>40906</v>
      </c>
      <c r="F42" s="27">
        <v>43</v>
      </c>
      <c r="G42" s="27">
        <v>5</v>
      </c>
      <c r="H42" s="3" t="s">
        <v>32</v>
      </c>
      <c r="I42" s="37">
        <v>5</v>
      </c>
      <c r="J42" s="47">
        <v>5.555555555555555</v>
      </c>
      <c r="K42" s="37">
        <v>410</v>
      </c>
      <c r="L42" s="48">
        <v>22.4390243902439</v>
      </c>
      <c r="M42" s="37">
        <v>1</v>
      </c>
      <c r="N42" s="47">
        <v>5.333333333333333</v>
      </c>
      <c r="O42" s="47">
        <v>33.327913279132794</v>
      </c>
      <c r="P42" s="69">
        <v>0.3332791327913279</v>
      </c>
      <c r="Q42" s="37" t="s">
        <v>30</v>
      </c>
    </row>
    <row r="43" spans="1:17" ht="26.25">
      <c r="A43" s="32">
        <v>35</v>
      </c>
      <c r="B43" s="27">
        <v>102</v>
      </c>
      <c r="C43" s="27">
        <v>14</v>
      </c>
      <c r="D43" s="27" t="s">
        <v>22</v>
      </c>
      <c r="E43" s="27">
        <v>40894</v>
      </c>
      <c r="F43" s="27">
        <v>43</v>
      </c>
      <c r="G43" s="27">
        <v>5</v>
      </c>
      <c r="H43" s="3" t="s">
        <v>32</v>
      </c>
      <c r="I43" s="37">
        <v>5</v>
      </c>
      <c r="J43" s="47">
        <v>5.555555555555555</v>
      </c>
      <c r="K43" s="37">
        <v>410</v>
      </c>
      <c r="L43" s="48">
        <v>22.4390243902439</v>
      </c>
      <c r="M43" s="37">
        <v>1</v>
      </c>
      <c r="N43" s="47">
        <v>5.333333333333333</v>
      </c>
      <c r="O43" s="47">
        <v>33.327913279132794</v>
      </c>
      <c r="P43" s="69">
        <v>0.3332791327913279</v>
      </c>
      <c r="Q43" s="37" t="s">
        <v>30</v>
      </c>
    </row>
    <row r="44" spans="1:17" ht="26.25">
      <c r="A44" s="32">
        <v>36</v>
      </c>
      <c r="B44" s="27">
        <v>102</v>
      </c>
      <c r="C44" s="27">
        <v>16</v>
      </c>
      <c r="D44" s="27" t="s">
        <v>24</v>
      </c>
      <c r="E44" s="27">
        <v>41135</v>
      </c>
      <c r="F44" s="27">
        <v>43</v>
      </c>
      <c r="G44" s="27">
        <v>5</v>
      </c>
      <c r="H44" s="3" t="s">
        <v>32</v>
      </c>
      <c r="I44" s="37">
        <v>5</v>
      </c>
      <c r="J44" s="47">
        <v>5.555555555555555</v>
      </c>
      <c r="K44" s="37">
        <v>410</v>
      </c>
      <c r="L44" s="48">
        <v>22.4390243902439</v>
      </c>
      <c r="M44" s="37">
        <v>1</v>
      </c>
      <c r="N44" s="47">
        <v>5.333333333333333</v>
      </c>
      <c r="O44" s="47">
        <v>33.327913279132794</v>
      </c>
      <c r="P44" s="69">
        <v>0.3332791327913279</v>
      </c>
      <c r="Q44" s="37" t="s">
        <v>30</v>
      </c>
    </row>
    <row r="45" spans="1:17" ht="26.25">
      <c r="A45" s="32">
        <v>37</v>
      </c>
      <c r="B45" s="27">
        <v>102</v>
      </c>
      <c r="C45" s="27">
        <v>10</v>
      </c>
      <c r="D45" s="27" t="s">
        <v>24</v>
      </c>
      <c r="E45" s="27">
        <v>41082</v>
      </c>
      <c r="F45" s="27">
        <v>43</v>
      </c>
      <c r="G45" s="27">
        <v>5</v>
      </c>
      <c r="H45" s="3" t="s">
        <v>32</v>
      </c>
      <c r="I45" s="37">
        <v>5</v>
      </c>
      <c r="J45" s="47">
        <v>5.555555555555555</v>
      </c>
      <c r="K45" s="37">
        <v>410</v>
      </c>
      <c r="L45" s="48">
        <v>22.4390243902439</v>
      </c>
      <c r="M45" s="37">
        <v>1</v>
      </c>
      <c r="N45" s="47">
        <v>5.333333333333333</v>
      </c>
      <c r="O45" s="47">
        <v>33.327913279132794</v>
      </c>
      <c r="P45" s="69">
        <v>0.3332791327913279</v>
      </c>
      <c r="Q45" s="37" t="s">
        <v>30</v>
      </c>
    </row>
    <row r="46" spans="1:17" ht="26.25">
      <c r="A46" s="32">
        <v>38</v>
      </c>
      <c r="B46" s="27">
        <v>102</v>
      </c>
      <c r="C46" s="27">
        <v>14</v>
      </c>
      <c r="D46" s="27" t="s">
        <v>24</v>
      </c>
      <c r="E46" s="27">
        <v>41081</v>
      </c>
      <c r="F46" s="27">
        <v>43</v>
      </c>
      <c r="G46" s="27">
        <v>5</v>
      </c>
      <c r="H46" s="3" t="s">
        <v>32</v>
      </c>
      <c r="I46" s="37">
        <v>5</v>
      </c>
      <c r="J46" s="47">
        <v>5.555555555555555</v>
      </c>
      <c r="K46" s="37">
        <v>410</v>
      </c>
      <c r="L46" s="48">
        <v>22.4390243902439</v>
      </c>
      <c r="M46" s="37">
        <v>1</v>
      </c>
      <c r="N46" s="47">
        <v>5.333333333333333</v>
      </c>
      <c r="O46" s="47">
        <v>33.327913279132794</v>
      </c>
      <c r="P46" s="69">
        <v>0.3332791327913279</v>
      </c>
      <c r="Q46" s="37" t="s">
        <v>30</v>
      </c>
    </row>
    <row r="47" spans="1:17" ht="26.25">
      <c r="A47" s="32">
        <v>39</v>
      </c>
      <c r="B47" s="27">
        <v>102</v>
      </c>
      <c r="C47" s="27">
        <v>16</v>
      </c>
      <c r="D47" s="27" t="s">
        <v>24</v>
      </c>
      <c r="E47" s="27">
        <v>41246</v>
      </c>
      <c r="F47" s="27">
        <v>43</v>
      </c>
      <c r="G47" s="27">
        <v>5</v>
      </c>
      <c r="H47" s="3" t="s">
        <v>32</v>
      </c>
      <c r="I47" s="37">
        <v>5</v>
      </c>
      <c r="J47" s="47">
        <v>5.555555555555555</v>
      </c>
      <c r="K47" s="37">
        <v>410</v>
      </c>
      <c r="L47" s="48">
        <v>22.4390243902439</v>
      </c>
      <c r="M47" s="37">
        <v>1</v>
      </c>
      <c r="N47" s="47">
        <v>5.333333333333333</v>
      </c>
      <c r="O47" s="47">
        <v>33.327913279132794</v>
      </c>
      <c r="P47" s="69">
        <v>0.3332791327913279</v>
      </c>
      <c r="Q47" s="37" t="s">
        <v>30</v>
      </c>
    </row>
    <row r="48" spans="1:17" ht="26.25">
      <c r="A48" s="32">
        <v>40</v>
      </c>
      <c r="B48" s="27">
        <v>102</v>
      </c>
      <c r="C48" s="27">
        <v>30</v>
      </c>
      <c r="D48" s="27" t="s">
        <v>24</v>
      </c>
      <c r="E48" s="27">
        <v>40997</v>
      </c>
      <c r="F48" s="27">
        <v>43</v>
      </c>
      <c r="G48" s="27">
        <v>5</v>
      </c>
      <c r="H48" s="3" t="s">
        <v>32</v>
      </c>
      <c r="I48" s="37">
        <v>5</v>
      </c>
      <c r="J48" s="47">
        <v>5.555555555555555</v>
      </c>
      <c r="K48" s="37">
        <v>410</v>
      </c>
      <c r="L48" s="48">
        <v>22.4390243902439</v>
      </c>
      <c r="M48" s="37">
        <v>1</v>
      </c>
      <c r="N48" s="47">
        <v>5.333333333333333</v>
      </c>
      <c r="O48" s="47">
        <v>33.327913279132794</v>
      </c>
      <c r="P48" s="69">
        <v>0.3332791327913279</v>
      </c>
      <c r="Q48" s="37" t="s">
        <v>30</v>
      </c>
    </row>
    <row r="49" spans="1:17" ht="26.25">
      <c r="A49" s="32">
        <v>41</v>
      </c>
      <c r="B49" s="27">
        <v>102</v>
      </c>
      <c r="C49" s="27">
        <v>31</v>
      </c>
      <c r="D49" s="27" t="s">
        <v>22</v>
      </c>
      <c r="E49" s="27">
        <v>41050</v>
      </c>
      <c r="F49" s="27">
        <v>43</v>
      </c>
      <c r="G49" s="27">
        <v>5</v>
      </c>
      <c r="H49" s="3" t="s">
        <v>32</v>
      </c>
      <c r="I49" s="37">
        <v>5</v>
      </c>
      <c r="J49" s="47">
        <v>5.555555555555555</v>
      </c>
      <c r="K49" s="37">
        <v>410</v>
      </c>
      <c r="L49" s="48">
        <v>22.4390243902439</v>
      </c>
      <c r="M49" s="37">
        <v>1</v>
      </c>
      <c r="N49" s="47">
        <v>5.333333333333333</v>
      </c>
      <c r="O49" s="47">
        <v>33.327913279132794</v>
      </c>
      <c r="P49" s="69">
        <v>0.3332791327913279</v>
      </c>
      <c r="Q49" s="37" t="s">
        <v>30</v>
      </c>
    </row>
    <row r="50" spans="1:17" ht="26.25">
      <c r="A50" s="32">
        <v>42</v>
      </c>
      <c r="B50" s="27">
        <v>102</v>
      </c>
      <c r="C50" s="27">
        <v>32</v>
      </c>
      <c r="D50" s="27" t="s">
        <v>24</v>
      </c>
      <c r="E50" s="27">
        <v>40439</v>
      </c>
      <c r="F50" s="27">
        <v>43</v>
      </c>
      <c r="G50" s="27">
        <v>5</v>
      </c>
      <c r="H50" s="3" t="s">
        <v>32</v>
      </c>
      <c r="I50" s="37">
        <v>5</v>
      </c>
      <c r="J50" s="47">
        <v>5.555555555555555</v>
      </c>
      <c r="K50" s="37">
        <v>410</v>
      </c>
      <c r="L50" s="48">
        <v>22.4390243902439</v>
      </c>
      <c r="M50" s="37">
        <v>1</v>
      </c>
      <c r="N50" s="47">
        <v>5.333333333333333</v>
      </c>
      <c r="O50" s="47">
        <v>33.327913279132794</v>
      </c>
      <c r="P50" s="69">
        <v>0.3332791327913279</v>
      </c>
      <c r="Q50" s="37" t="s">
        <v>30</v>
      </c>
    </row>
    <row r="51" spans="1:17" ht="26.25">
      <c r="A51" s="32">
        <v>43</v>
      </c>
      <c r="B51" s="27">
        <v>102</v>
      </c>
      <c r="C51" s="27">
        <v>43</v>
      </c>
      <c r="D51" s="27" t="s">
        <v>24</v>
      </c>
      <c r="E51" s="27">
        <v>41133</v>
      </c>
      <c r="F51" s="27">
        <v>43</v>
      </c>
      <c r="G51" s="27">
        <v>5</v>
      </c>
      <c r="H51" s="3" t="s">
        <v>32</v>
      </c>
      <c r="I51" s="37">
        <v>5</v>
      </c>
      <c r="J51" s="47">
        <v>5.555555555555555</v>
      </c>
      <c r="K51" s="37">
        <v>410</v>
      </c>
      <c r="L51" s="48">
        <v>22.4390243902439</v>
      </c>
      <c r="M51" s="37">
        <v>1</v>
      </c>
      <c r="N51" s="47">
        <v>5.333333333333333</v>
      </c>
      <c r="O51" s="47">
        <v>33.327913279132794</v>
      </c>
      <c r="P51" s="69">
        <v>0.3332791327913279</v>
      </c>
      <c r="Q51" s="37" t="s">
        <v>30</v>
      </c>
    </row>
    <row r="52" spans="1:17" ht="26.25">
      <c r="A52" s="32">
        <v>44</v>
      </c>
      <c r="B52" s="27">
        <v>102</v>
      </c>
      <c r="C52" s="27">
        <v>44</v>
      </c>
      <c r="D52" s="27" t="s">
        <v>22</v>
      </c>
      <c r="E52" s="27">
        <v>41162</v>
      </c>
      <c r="F52" s="27">
        <v>43</v>
      </c>
      <c r="G52" s="27">
        <v>5</v>
      </c>
      <c r="H52" s="3" t="s">
        <v>32</v>
      </c>
      <c r="I52" s="37">
        <v>5</v>
      </c>
      <c r="J52" s="47">
        <v>5.555555555555555</v>
      </c>
      <c r="K52" s="37">
        <v>410</v>
      </c>
      <c r="L52" s="48">
        <v>22.4390243902439</v>
      </c>
      <c r="M52" s="37">
        <v>1</v>
      </c>
      <c r="N52" s="47">
        <v>5.333333333333333</v>
      </c>
      <c r="O52" s="47">
        <v>33.327913279132794</v>
      </c>
      <c r="P52" s="69">
        <v>0.3332791327913279</v>
      </c>
      <c r="Q52" s="37" t="s">
        <v>30</v>
      </c>
    </row>
    <row r="53" spans="1:17" ht="26.25">
      <c r="A53" s="32">
        <v>45</v>
      </c>
      <c r="B53" s="27">
        <v>102</v>
      </c>
      <c r="C53" s="27">
        <v>48</v>
      </c>
      <c r="D53" s="27" t="s">
        <v>22</v>
      </c>
      <c r="E53" s="27">
        <v>40861</v>
      </c>
      <c r="F53" s="27">
        <v>43</v>
      </c>
      <c r="G53" s="27">
        <v>5</v>
      </c>
      <c r="H53" s="3" t="s">
        <v>32</v>
      </c>
      <c r="I53" s="37">
        <v>5</v>
      </c>
      <c r="J53" s="47">
        <v>5.555555555555555</v>
      </c>
      <c r="K53" s="37">
        <v>410</v>
      </c>
      <c r="L53" s="48">
        <v>22.4390243902439</v>
      </c>
      <c r="M53" s="37">
        <v>1</v>
      </c>
      <c r="N53" s="47">
        <v>5.333333333333333</v>
      </c>
      <c r="O53" s="47">
        <v>33.327913279132794</v>
      </c>
      <c r="P53" s="69">
        <v>0.3332791327913279</v>
      </c>
      <c r="Q53" s="37" t="s">
        <v>30</v>
      </c>
    </row>
    <row r="54" spans="1:17" ht="26.25">
      <c r="A54" s="32">
        <v>46</v>
      </c>
      <c r="B54" s="27">
        <v>102</v>
      </c>
      <c r="C54" s="27">
        <v>49</v>
      </c>
      <c r="D54" s="27" t="s">
        <v>22</v>
      </c>
      <c r="E54" s="27">
        <v>40983</v>
      </c>
      <c r="F54" s="27">
        <v>43</v>
      </c>
      <c r="G54" s="27">
        <v>5</v>
      </c>
      <c r="H54" s="3" t="s">
        <v>32</v>
      </c>
      <c r="I54" s="37">
        <v>5</v>
      </c>
      <c r="J54" s="47">
        <v>5.555555555555555</v>
      </c>
      <c r="K54" s="37">
        <v>410</v>
      </c>
      <c r="L54" s="48">
        <v>22.4390243902439</v>
      </c>
      <c r="M54" s="37">
        <v>1</v>
      </c>
      <c r="N54" s="47">
        <v>5.333333333333333</v>
      </c>
      <c r="O54" s="47">
        <v>33.327913279132794</v>
      </c>
      <c r="P54" s="69">
        <v>0.3332791327913279</v>
      </c>
      <c r="Q54" s="37" t="s">
        <v>30</v>
      </c>
    </row>
    <row r="55" spans="1:17" ht="26.25">
      <c r="A55" s="32">
        <v>47</v>
      </c>
      <c r="B55" s="27">
        <v>102</v>
      </c>
      <c r="C55" s="27">
        <v>55</v>
      </c>
      <c r="D55" s="27" t="s">
        <v>24</v>
      </c>
      <c r="E55" s="27">
        <v>41024</v>
      </c>
      <c r="F55" s="27">
        <v>43</v>
      </c>
      <c r="G55" s="27">
        <v>5</v>
      </c>
      <c r="H55" s="3" t="s">
        <v>32</v>
      </c>
      <c r="I55" s="37">
        <v>5</v>
      </c>
      <c r="J55" s="47">
        <v>5.555555555555555</v>
      </c>
      <c r="K55" s="37">
        <v>410</v>
      </c>
      <c r="L55" s="48">
        <v>22.4390243902439</v>
      </c>
      <c r="M55" s="37">
        <v>1</v>
      </c>
      <c r="N55" s="47">
        <v>5.333333333333333</v>
      </c>
      <c r="O55" s="47">
        <v>33.327913279132794</v>
      </c>
      <c r="P55" s="69">
        <v>0.3332791327913279</v>
      </c>
      <c r="Q55" s="37" t="s">
        <v>30</v>
      </c>
    </row>
    <row r="56" spans="1:17" ht="26.25">
      <c r="A56" s="32">
        <v>48</v>
      </c>
      <c r="B56" s="27">
        <v>102</v>
      </c>
      <c r="C56" s="27">
        <v>56</v>
      </c>
      <c r="D56" s="27" t="s">
        <v>22</v>
      </c>
      <c r="E56" s="27">
        <v>40879</v>
      </c>
      <c r="F56" s="27">
        <v>43</v>
      </c>
      <c r="G56" s="27">
        <v>5</v>
      </c>
      <c r="H56" s="3" t="s">
        <v>32</v>
      </c>
      <c r="I56" s="37">
        <v>5</v>
      </c>
      <c r="J56" s="47">
        <v>5.555555555555555</v>
      </c>
      <c r="K56" s="37">
        <v>410</v>
      </c>
      <c r="L56" s="48">
        <v>22.4390243902439</v>
      </c>
      <c r="M56" s="37">
        <v>1</v>
      </c>
      <c r="N56" s="47">
        <v>5.333333333333333</v>
      </c>
      <c r="O56" s="47">
        <v>33.327913279132794</v>
      </c>
      <c r="P56" s="69">
        <v>0.3332791327913279</v>
      </c>
      <c r="Q56" s="37" t="s">
        <v>30</v>
      </c>
    </row>
    <row r="57" spans="1:17" ht="26.25">
      <c r="A57" s="32">
        <v>49</v>
      </c>
      <c r="B57" s="27">
        <v>102</v>
      </c>
      <c r="C57" s="27">
        <v>58</v>
      </c>
      <c r="D57" s="27" t="s">
        <v>22</v>
      </c>
      <c r="E57" s="27">
        <v>41227</v>
      </c>
      <c r="F57" s="27">
        <v>43</v>
      </c>
      <c r="G57" s="27">
        <v>5</v>
      </c>
      <c r="H57" s="3" t="s">
        <v>32</v>
      </c>
      <c r="I57" s="37">
        <v>5</v>
      </c>
      <c r="J57" s="47">
        <v>5.555555555555555</v>
      </c>
      <c r="K57" s="37">
        <v>410</v>
      </c>
      <c r="L57" s="48">
        <v>22.4390243902439</v>
      </c>
      <c r="M57" s="37">
        <v>1</v>
      </c>
      <c r="N57" s="47">
        <v>5.333333333333333</v>
      </c>
      <c r="O57" s="47">
        <v>33.327913279132794</v>
      </c>
      <c r="P57" s="69">
        <v>0.3332791327913279</v>
      </c>
      <c r="Q57" s="37" t="s">
        <v>30</v>
      </c>
    </row>
    <row r="58" spans="1:17" ht="26.25">
      <c r="A58" s="32">
        <v>50</v>
      </c>
      <c r="B58" s="27">
        <v>102</v>
      </c>
      <c r="C58" s="27">
        <v>60</v>
      </c>
      <c r="D58" s="27" t="s">
        <v>24</v>
      </c>
      <c r="E58" s="27">
        <v>41237</v>
      </c>
      <c r="F58" s="27">
        <v>43</v>
      </c>
      <c r="G58" s="27">
        <v>5</v>
      </c>
      <c r="H58" s="3" t="s">
        <v>32</v>
      </c>
      <c r="I58" s="37">
        <v>5</v>
      </c>
      <c r="J58" s="47">
        <v>5.555555555555555</v>
      </c>
      <c r="K58" s="37">
        <v>410</v>
      </c>
      <c r="L58" s="48">
        <v>22.4390243902439</v>
      </c>
      <c r="M58" s="37">
        <v>1</v>
      </c>
      <c r="N58" s="47">
        <v>5.333333333333333</v>
      </c>
      <c r="O58" s="47">
        <v>33.327913279132794</v>
      </c>
      <c r="P58" s="69">
        <v>0.3332791327913279</v>
      </c>
      <c r="Q58" s="37" t="s">
        <v>30</v>
      </c>
    </row>
    <row r="59" spans="1:17" ht="26.25">
      <c r="A59" s="32">
        <v>51</v>
      </c>
      <c r="B59" s="27">
        <v>102</v>
      </c>
      <c r="C59" s="27">
        <v>63</v>
      </c>
      <c r="D59" s="27" t="s">
        <v>22</v>
      </c>
      <c r="E59" s="27">
        <v>41103</v>
      </c>
      <c r="F59" s="27">
        <v>43</v>
      </c>
      <c r="G59" s="27">
        <v>5</v>
      </c>
      <c r="H59" s="3" t="s">
        <v>32</v>
      </c>
      <c r="I59" s="37">
        <v>5</v>
      </c>
      <c r="J59" s="47">
        <v>5.555555555555555</v>
      </c>
      <c r="K59" s="37">
        <v>410</v>
      </c>
      <c r="L59" s="48">
        <v>22.4390243902439</v>
      </c>
      <c r="M59" s="37">
        <v>1</v>
      </c>
      <c r="N59" s="47">
        <v>5.333333333333333</v>
      </c>
      <c r="O59" s="47">
        <v>33.327913279132794</v>
      </c>
      <c r="P59" s="69">
        <v>0.3332791327913279</v>
      </c>
      <c r="Q59" s="37" t="s">
        <v>30</v>
      </c>
    </row>
    <row r="60" spans="1:17" ht="26.25">
      <c r="A60" s="32">
        <v>52</v>
      </c>
      <c r="B60" s="27">
        <v>102</v>
      </c>
      <c r="C60" s="27">
        <v>66</v>
      </c>
      <c r="D60" s="27" t="s">
        <v>22</v>
      </c>
      <c r="E60" s="27">
        <v>41089</v>
      </c>
      <c r="F60" s="27">
        <v>43</v>
      </c>
      <c r="G60" s="27">
        <v>5</v>
      </c>
      <c r="H60" s="3" t="s">
        <v>32</v>
      </c>
      <c r="I60" s="37">
        <v>5</v>
      </c>
      <c r="J60" s="47">
        <v>5.555555555555555</v>
      </c>
      <c r="K60" s="37">
        <v>410</v>
      </c>
      <c r="L60" s="48">
        <v>22.4390243902439</v>
      </c>
      <c r="M60" s="37">
        <v>1</v>
      </c>
      <c r="N60" s="47">
        <v>5.333333333333333</v>
      </c>
      <c r="O60" s="47">
        <v>33.327913279132794</v>
      </c>
      <c r="P60" s="69">
        <v>0.3332791327913279</v>
      </c>
      <c r="Q60" s="37" t="s">
        <v>30</v>
      </c>
    </row>
    <row r="61" spans="1:17" ht="26.25">
      <c r="A61" s="32">
        <v>53</v>
      </c>
      <c r="B61" s="27">
        <v>102</v>
      </c>
      <c r="C61" s="27">
        <v>69</v>
      </c>
      <c r="D61" s="27" t="s">
        <v>22</v>
      </c>
      <c r="E61" s="27">
        <v>41048</v>
      </c>
      <c r="F61" s="27">
        <v>43</v>
      </c>
      <c r="G61" s="27">
        <v>5</v>
      </c>
      <c r="H61" s="3" t="s">
        <v>32</v>
      </c>
      <c r="I61" s="37">
        <v>5</v>
      </c>
      <c r="J61" s="47">
        <v>5.555555555555555</v>
      </c>
      <c r="K61" s="37">
        <v>410</v>
      </c>
      <c r="L61" s="48">
        <v>22.4390243902439</v>
      </c>
      <c r="M61" s="37">
        <v>1</v>
      </c>
      <c r="N61" s="47">
        <v>5.333333333333333</v>
      </c>
      <c r="O61" s="47">
        <v>33.327913279132794</v>
      </c>
      <c r="P61" s="69">
        <v>0.3332791327913279</v>
      </c>
      <c r="Q61" s="37" t="s">
        <v>30</v>
      </c>
    </row>
    <row r="62" spans="1:17" ht="26.25">
      <c r="A62" s="32">
        <v>54</v>
      </c>
      <c r="B62" s="27">
        <v>102</v>
      </c>
      <c r="C62" s="27">
        <v>72</v>
      </c>
      <c r="D62" s="27" t="s">
        <v>24</v>
      </c>
      <c r="E62" s="27">
        <v>40939</v>
      </c>
      <c r="F62" s="27">
        <v>43</v>
      </c>
      <c r="G62" s="27">
        <v>5</v>
      </c>
      <c r="H62" s="3" t="s">
        <v>32</v>
      </c>
      <c r="I62" s="37">
        <v>5</v>
      </c>
      <c r="J62" s="47">
        <v>5.555555555555555</v>
      </c>
      <c r="K62" s="37">
        <v>410</v>
      </c>
      <c r="L62" s="48">
        <v>22.4390243902439</v>
      </c>
      <c r="M62" s="37">
        <v>1</v>
      </c>
      <c r="N62" s="47">
        <v>5.333333333333333</v>
      </c>
      <c r="O62" s="47">
        <v>33.327913279132794</v>
      </c>
      <c r="P62" s="69">
        <v>0.3332791327913279</v>
      </c>
      <c r="Q62" s="37" t="s">
        <v>30</v>
      </c>
    </row>
    <row r="63" spans="1:17" ht="26.25">
      <c r="A63" s="32">
        <v>55</v>
      </c>
      <c r="B63" s="27">
        <v>102</v>
      </c>
      <c r="C63" s="27">
        <v>75</v>
      </c>
      <c r="D63" s="27" t="s">
        <v>22</v>
      </c>
      <c r="E63" s="27">
        <v>40918</v>
      </c>
      <c r="F63" s="27">
        <v>43</v>
      </c>
      <c r="G63" s="27">
        <v>5</v>
      </c>
      <c r="H63" s="3" t="s">
        <v>32</v>
      </c>
      <c r="I63" s="37">
        <v>5</v>
      </c>
      <c r="J63" s="47">
        <v>5.555555555555555</v>
      </c>
      <c r="K63" s="37">
        <v>410</v>
      </c>
      <c r="L63" s="48">
        <v>22.4390243902439</v>
      </c>
      <c r="M63" s="37">
        <v>1</v>
      </c>
      <c r="N63" s="47">
        <v>5.333333333333333</v>
      </c>
      <c r="O63" s="47">
        <v>33.327913279132794</v>
      </c>
      <c r="P63" s="69">
        <v>0.3332791327913279</v>
      </c>
      <c r="Q63" s="37" t="s">
        <v>30</v>
      </c>
    </row>
    <row r="64" spans="1:17" ht="26.25">
      <c r="A64" s="32">
        <v>56</v>
      </c>
      <c r="B64" s="27">
        <v>102</v>
      </c>
      <c r="C64" s="27">
        <v>78</v>
      </c>
      <c r="D64" s="27" t="s">
        <v>22</v>
      </c>
      <c r="E64" s="27">
        <v>41116</v>
      </c>
      <c r="F64" s="27">
        <v>43</v>
      </c>
      <c r="G64" s="27">
        <v>5</v>
      </c>
      <c r="H64" s="3" t="s">
        <v>32</v>
      </c>
      <c r="I64" s="37">
        <v>4</v>
      </c>
      <c r="J64" s="47">
        <v>4.444444444444445</v>
      </c>
      <c r="K64" s="37">
        <v>410</v>
      </c>
      <c r="L64" s="48">
        <v>22.4390243902439</v>
      </c>
      <c r="M64" s="37">
        <v>1</v>
      </c>
      <c r="N64" s="47">
        <v>5.333333333333333</v>
      </c>
      <c r="O64" s="47">
        <v>32.21680216802168</v>
      </c>
      <c r="P64" s="69">
        <v>0.3221680216802168</v>
      </c>
      <c r="Q64" s="37" t="s">
        <v>30</v>
      </c>
    </row>
    <row r="65" spans="1:17" ht="26.25">
      <c r="A65" s="32">
        <v>57</v>
      </c>
      <c r="B65" s="27">
        <v>102</v>
      </c>
      <c r="C65" s="27">
        <v>81</v>
      </c>
      <c r="D65" s="27" t="s">
        <v>24</v>
      </c>
      <c r="E65" s="27">
        <v>41150</v>
      </c>
      <c r="F65" s="27">
        <v>43</v>
      </c>
      <c r="G65" s="27">
        <v>5</v>
      </c>
      <c r="H65" s="3" t="s">
        <v>32</v>
      </c>
      <c r="I65" s="37">
        <v>4</v>
      </c>
      <c r="J65" s="47">
        <v>4.444444444444445</v>
      </c>
      <c r="K65" s="37">
        <v>410</v>
      </c>
      <c r="L65" s="48">
        <v>22.4390243902439</v>
      </c>
      <c r="M65" s="37">
        <v>1</v>
      </c>
      <c r="N65" s="47">
        <v>5.333333333333333</v>
      </c>
      <c r="O65" s="47">
        <v>32.21680216802168</v>
      </c>
      <c r="P65" s="69">
        <v>0.3221680216802168</v>
      </c>
      <c r="Q65" s="37" t="s">
        <v>30</v>
      </c>
    </row>
    <row r="66" spans="1:17" ht="26.25">
      <c r="A66" s="32">
        <v>58</v>
      </c>
      <c r="B66" s="27">
        <v>102</v>
      </c>
      <c r="C66" s="27">
        <v>84</v>
      </c>
      <c r="D66" s="27" t="s">
        <v>24</v>
      </c>
      <c r="E66" s="27">
        <v>41023</v>
      </c>
      <c r="F66" s="27">
        <v>43</v>
      </c>
      <c r="G66" s="27">
        <v>5</v>
      </c>
      <c r="H66" s="3" t="s">
        <v>32</v>
      </c>
      <c r="I66" s="37">
        <v>4</v>
      </c>
      <c r="J66" s="47">
        <v>4.444444444444445</v>
      </c>
      <c r="K66" s="37">
        <v>410</v>
      </c>
      <c r="L66" s="48">
        <v>22.4390243902439</v>
      </c>
      <c r="M66" s="37">
        <v>1</v>
      </c>
      <c r="N66" s="47">
        <v>5.333333333333333</v>
      </c>
      <c r="O66" s="47">
        <v>32.21680216802168</v>
      </c>
      <c r="P66" s="69">
        <v>0.3221680216802168</v>
      </c>
      <c r="Q66" s="37" t="s">
        <v>30</v>
      </c>
    </row>
    <row r="67" spans="1:17" ht="26.25">
      <c r="A67" s="32">
        <v>59</v>
      </c>
      <c r="B67" s="27">
        <v>102</v>
      </c>
      <c r="C67" s="27">
        <v>87</v>
      </c>
      <c r="D67" s="27" t="s">
        <v>24</v>
      </c>
      <c r="E67" s="27">
        <v>41220</v>
      </c>
      <c r="F67" s="27">
        <v>43</v>
      </c>
      <c r="G67" s="27">
        <v>5</v>
      </c>
      <c r="H67" s="3" t="s">
        <v>32</v>
      </c>
      <c r="I67" s="37">
        <v>4</v>
      </c>
      <c r="J67" s="47">
        <v>4.444444444444445</v>
      </c>
      <c r="K67" s="37">
        <v>410</v>
      </c>
      <c r="L67" s="48">
        <v>22.4390243902439</v>
      </c>
      <c r="M67" s="37">
        <v>1</v>
      </c>
      <c r="N67" s="47">
        <v>5.333333333333333</v>
      </c>
      <c r="O67" s="47">
        <v>32.21680216802168</v>
      </c>
      <c r="P67" s="69">
        <v>0.3221680216802168</v>
      </c>
      <c r="Q67" s="37" t="s">
        <v>30</v>
      </c>
    </row>
    <row r="68" spans="1:17" ht="26.25">
      <c r="A68" s="32">
        <v>60</v>
      </c>
      <c r="B68" s="27">
        <v>102</v>
      </c>
      <c r="C68" s="27">
        <v>90</v>
      </c>
      <c r="D68" s="27" t="s">
        <v>22</v>
      </c>
      <c r="E68" s="27">
        <v>41367</v>
      </c>
      <c r="F68" s="27">
        <v>43</v>
      </c>
      <c r="G68" s="27">
        <v>5</v>
      </c>
      <c r="H68" s="3" t="s">
        <v>32</v>
      </c>
      <c r="I68" s="37">
        <v>4</v>
      </c>
      <c r="J68" s="47">
        <v>4.444444444444445</v>
      </c>
      <c r="K68" s="37">
        <v>410</v>
      </c>
      <c r="L68" s="48">
        <v>22.4390243902439</v>
      </c>
      <c r="M68" s="37">
        <v>1</v>
      </c>
      <c r="N68" s="47">
        <v>5.333333333333333</v>
      </c>
      <c r="O68" s="47">
        <v>32.21680216802168</v>
      </c>
      <c r="P68" s="69">
        <v>0.3221680216802168</v>
      </c>
      <c r="Q68" s="37" t="s">
        <v>30</v>
      </c>
    </row>
    <row r="69" spans="1:17" ht="26.25">
      <c r="A69" s="32">
        <v>61</v>
      </c>
      <c r="B69" s="27">
        <v>102</v>
      </c>
      <c r="C69" s="27">
        <v>93</v>
      </c>
      <c r="D69" s="27" t="s">
        <v>24</v>
      </c>
      <c r="E69" s="27">
        <v>41158</v>
      </c>
      <c r="F69" s="27">
        <v>43</v>
      </c>
      <c r="G69" s="27">
        <v>5</v>
      </c>
      <c r="H69" s="3" t="s">
        <v>32</v>
      </c>
      <c r="I69" s="37">
        <v>4</v>
      </c>
      <c r="J69" s="47">
        <v>4.444444444444445</v>
      </c>
      <c r="K69" s="37">
        <v>410</v>
      </c>
      <c r="L69" s="48">
        <v>22.4390243902439</v>
      </c>
      <c r="M69" s="37">
        <v>1</v>
      </c>
      <c r="N69" s="47">
        <v>5.333333333333333</v>
      </c>
      <c r="O69" s="47">
        <v>32.21680216802168</v>
      </c>
      <c r="P69" s="69">
        <v>0.3221680216802168</v>
      </c>
      <c r="Q69" s="37" t="s">
        <v>30</v>
      </c>
    </row>
    <row r="70" spans="1:17" ht="26.25">
      <c r="A70" s="32">
        <v>62</v>
      </c>
      <c r="B70" s="27">
        <v>102</v>
      </c>
      <c r="C70" s="27">
        <v>96</v>
      </c>
      <c r="D70" s="27" t="s">
        <v>22</v>
      </c>
      <c r="E70" s="27">
        <v>41237</v>
      </c>
      <c r="F70" s="27">
        <v>43</v>
      </c>
      <c r="G70" s="27">
        <v>5</v>
      </c>
      <c r="H70" s="3" t="s">
        <v>32</v>
      </c>
      <c r="I70" s="37">
        <v>4</v>
      </c>
      <c r="J70" s="47">
        <v>4.444444444444445</v>
      </c>
      <c r="K70" s="37">
        <v>410</v>
      </c>
      <c r="L70" s="48">
        <v>22.4390243902439</v>
      </c>
      <c r="M70" s="37">
        <v>1</v>
      </c>
      <c r="N70" s="47">
        <v>5.333333333333333</v>
      </c>
      <c r="O70" s="47">
        <v>32.21680216802168</v>
      </c>
      <c r="P70" s="69">
        <v>0.3221680216802168</v>
      </c>
      <c r="Q70" s="37" t="s">
        <v>30</v>
      </c>
    </row>
    <row r="71" spans="1:17" ht="26.25">
      <c r="A71" s="32">
        <v>63</v>
      </c>
      <c r="B71" s="27">
        <v>102</v>
      </c>
      <c r="C71" s="27">
        <v>99</v>
      </c>
      <c r="D71" s="27" t="s">
        <v>24</v>
      </c>
      <c r="E71" s="27">
        <v>41118</v>
      </c>
      <c r="F71" s="27">
        <v>43</v>
      </c>
      <c r="G71" s="27">
        <v>5</v>
      </c>
      <c r="H71" s="3" t="s">
        <v>32</v>
      </c>
      <c r="I71" s="37">
        <v>4</v>
      </c>
      <c r="J71" s="47">
        <v>4.444444444444445</v>
      </c>
      <c r="K71" s="37">
        <v>410</v>
      </c>
      <c r="L71" s="48">
        <v>22.4390243902439</v>
      </c>
      <c r="M71" s="37">
        <v>1</v>
      </c>
      <c r="N71" s="47">
        <v>5.333333333333333</v>
      </c>
      <c r="O71" s="47">
        <v>32.21680216802168</v>
      </c>
      <c r="P71" s="69">
        <v>0.3221680216802168</v>
      </c>
      <c r="Q71" s="37" t="s">
        <v>30</v>
      </c>
    </row>
    <row r="72" spans="1:17" ht="26.25">
      <c r="A72" s="32">
        <v>64</v>
      </c>
      <c r="B72" s="27">
        <v>102</v>
      </c>
      <c r="C72" s="27">
        <v>102</v>
      </c>
      <c r="D72" s="27" t="s">
        <v>22</v>
      </c>
      <c r="E72" s="27">
        <v>41091</v>
      </c>
      <c r="F72" s="27">
        <v>43</v>
      </c>
      <c r="G72" s="27">
        <v>5</v>
      </c>
      <c r="H72" s="3" t="s">
        <v>32</v>
      </c>
      <c r="I72" s="37">
        <v>4</v>
      </c>
      <c r="J72" s="47">
        <v>4.444444444444445</v>
      </c>
      <c r="K72" s="37">
        <v>410</v>
      </c>
      <c r="L72" s="48">
        <v>22.4390243902439</v>
      </c>
      <c r="M72" s="37">
        <v>1</v>
      </c>
      <c r="N72" s="47">
        <v>5.333333333333333</v>
      </c>
      <c r="O72" s="47">
        <v>32.21680216802168</v>
      </c>
      <c r="P72" s="69">
        <v>0.3221680216802168</v>
      </c>
      <c r="Q72" s="37" t="s">
        <v>30</v>
      </c>
    </row>
    <row r="73" spans="1:17" ht="26.25">
      <c r="A73" s="32">
        <v>65</v>
      </c>
      <c r="B73" s="27">
        <v>102</v>
      </c>
      <c r="C73" s="27">
        <v>105</v>
      </c>
      <c r="D73" s="27" t="s">
        <v>24</v>
      </c>
      <c r="E73" s="27">
        <v>41083</v>
      </c>
      <c r="F73" s="27">
        <v>43</v>
      </c>
      <c r="G73" s="27">
        <v>5</v>
      </c>
      <c r="H73" s="3" t="s">
        <v>32</v>
      </c>
      <c r="I73" s="37">
        <v>4</v>
      </c>
      <c r="J73" s="47">
        <v>4.444444444444445</v>
      </c>
      <c r="K73" s="37">
        <v>410</v>
      </c>
      <c r="L73" s="48">
        <v>22.4390243902439</v>
      </c>
      <c r="M73" s="37">
        <v>1</v>
      </c>
      <c r="N73" s="47">
        <v>5.333333333333333</v>
      </c>
      <c r="O73" s="47">
        <v>32.21680216802168</v>
      </c>
      <c r="P73" s="69">
        <v>0.3221680216802168</v>
      </c>
      <c r="Q73" s="37" t="s">
        <v>30</v>
      </c>
    </row>
    <row r="74" spans="1:17" ht="26.25">
      <c r="A74" s="32">
        <v>66</v>
      </c>
      <c r="B74" s="27">
        <v>102</v>
      </c>
      <c r="C74" s="27">
        <v>108</v>
      </c>
      <c r="D74" s="27" t="s">
        <v>22</v>
      </c>
      <c r="E74" s="27">
        <v>41210</v>
      </c>
      <c r="F74" s="27">
        <v>43</v>
      </c>
      <c r="G74" s="27">
        <v>5</v>
      </c>
      <c r="H74" s="3" t="s">
        <v>32</v>
      </c>
      <c r="I74" s="37">
        <v>4</v>
      </c>
      <c r="J74" s="47">
        <v>4.444444444444445</v>
      </c>
      <c r="K74" s="37">
        <v>410</v>
      </c>
      <c r="L74" s="48">
        <v>22.4390243902439</v>
      </c>
      <c r="M74" s="37">
        <v>1</v>
      </c>
      <c r="N74" s="47">
        <v>5.333333333333333</v>
      </c>
      <c r="O74" s="47">
        <v>32.21680216802168</v>
      </c>
      <c r="P74" s="69">
        <v>0.3221680216802168</v>
      </c>
      <c r="Q74" s="37" t="s">
        <v>30</v>
      </c>
    </row>
    <row r="75" spans="1:17" ht="26.25">
      <c r="A75" s="32">
        <v>67</v>
      </c>
      <c r="B75" s="27">
        <v>102</v>
      </c>
      <c r="C75" s="27">
        <v>111</v>
      </c>
      <c r="D75" s="27" t="s">
        <v>24</v>
      </c>
      <c r="E75" s="27">
        <v>41078</v>
      </c>
      <c r="F75" s="27">
        <v>43</v>
      </c>
      <c r="G75" s="27">
        <v>5</v>
      </c>
      <c r="H75" s="3" t="s">
        <v>32</v>
      </c>
      <c r="I75" s="37">
        <v>4</v>
      </c>
      <c r="J75" s="47">
        <v>4.444444444444445</v>
      </c>
      <c r="K75" s="37">
        <v>410</v>
      </c>
      <c r="L75" s="48">
        <v>22.4390243902439</v>
      </c>
      <c r="M75" s="37">
        <v>1</v>
      </c>
      <c r="N75" s="47">
        <v>5.333333333333333</v>
      </c>
      <c r="O75" s="47">
        <v>32.21680216802168</v>
      </c>
      <c r="P75" s="69">
        <v>0.3221680216802168</v>
      </c>
      <c r="Q75" s="37" t="s">
        <v>30</v>
      </c>
    </row>
    <row r="76" spans="1:17" ht="26.25">
      <c r="A76" s="32">
        <v>68</v>
      </c>
      <c r="B76" s="27">
        <v>102</v>
      </c>
      <c r="C76" s="27">
        <v>114</v>
      </c>
      <c r="D76" s="27" t="s">
        <v>22</v>
      </c>
      <c r="E76" s="27">
        <v>41158</v>
      </c>
      <c r="F76" s="27">
        <v>43</v>
      </c>
      <c r="G76" s="27">
        <v>5</v>
      </c>
      <c r="H76" s="3" t="s">
        <v>32</v>
      </c>
      <c r="I76" s="37">
        <v>4</v>
      </c>
      <c r="J76" s="47">
        <v>4.444444444444445</v>
      </c>
      <c r="K76" s="37">
        <v>410</v>
      </c>
      <c r="L76" s="48">
        <v>22.4390243902439</v>
      </c>
      <c r="M76" s="37">
        <v>1</v>
      </c>
      <c r="N76" s="47">
        <v>5.333333333333333</v>
      </c>
      <c r="O76" s="47">
        <v>32.21680216802168</v>
      </c>
      <c r="P76" s="69">
        <v>0.3221680216802168</v>
      </c>
      <c r="Q76" s="37" t="s">
        <v>30</v>
      </c>
    </row>
    <row r="77" spans="1:17" ht="26.25">
      <c r="A77" s="32">
        <v>69</v>
      </c>
      <c r="B77" s="27">
        <v>102</v>
      </c>
      <c r="C77" s="27">
        <v>117</v>
      </c>
      <c r="D77" s="27" t="s">
        <v>22</v>
      </c>
      <c r="E77" s="27">
        <v>41098</v>
      </c>
      <c r="F77" s="27">
        <v>43</v>
      </c>
      <c r="G77" s="27">
        <v>5</v>
      </c>
      <c r="H77" s="3" t="s">
        <v>32</v>
      </c>
      <c r="I77" s="37">
        <v>4</v>
      </c>
      <c r="J77" s="47">
        <v>4.444444444444445</v>
      </c>
      <c r="K77" s="37">
        <v>410</v>
      </c>
      <c r="L77" s="48">
        <v>22.4390243902439</v>
      </c>
      <c r="M77" s="37">
        <v>1</v>
      </c>
      <c r="N77" s="47">
        <v>5.333333333333333</v>
      </c>
      <c r="O77" s="47">
        <v>32.21680216802168</v>
      </c>
      <c r="P77" s="69">
        <v>0.3221680216802168</v>
      </c>
      <c r="Q77" s="37" t="s">
        <v>30</v>
      </c>
    </row>
    <row r="78" spans="1:17" ht="26.25">
      <c r="A78" s="32">
        <v>70</v>
      </c>
      <c r="B78" s="27">
        <v>102</v>
      </c>
      <c r="C78" s="27">
        <v>120</v>
      </c>
      <c r="D78" s="27" t="s">
        <v>22</v>
      </c>
      <c r="E78" s="27">
        <v>41088</v>
      </c>
      <c r="F78" s="27">
        <v>43</v>
      </c>
      <c r="G78" s="27">
        <v>5</v>
      </c>
      <c r="H78" s="3" t="s">
        <v>32</v>
      </c>
      <c r="I78" s="37">
        <v>4</v>
      </c>
      <c r="J78" s="47">
        <v>4.444444444444445</v>
      </c>
      <c r="K78" s="37">
        <v>410</v>
      </c>
      <c r="L78" s="48">
        <v>22.4390243902439</v>
      </c>
      <c r="M78" s="37">
        <v>1</v>
      </c>
      <c r="N78" s="47">
        <v>5.333333333333333</v>
      </c>
      <c r="O78" s="47">
        <v>32.21680216802168</v>
      </c>
      <c r="P78" s="69">
        <v>0.3221680216802168</v>
      </c>
      <c r="Q78" s="37" t="s">
        <v>30</v>
      </c>
    </row>
    <row r="79" spans="1:17" ht="26.25">
      <c r="A79" s="32">
        <v>71</v>
      </c>
      <c r="B79" s="27">
        <v>102</v>
      </c>
      <c r="C79" s="27">
        <v>123</v>
      </c>
      <c r="D79" s="27" t="s">
        <v>22</v>
      </c>
      <c r="E79" s="27">
        <v>41209</v>
      </c>
      <c r="F79" s="27">
        <v>43</v>
      </c>
      <c r="G79" s="27">
        <v>5</v>
      </c>
      <c r="H79" s="3" t="s">
        <v>32</v>
      </c>
      <c r="I79" s="37">
        <v>4</v>
      </c>
      <c r="J79" s="47">
        <v>4.444444444444445</v>
      </c>
      <c r="K79" s="37">
        <v>410</v>
      </c>
      <c r="L79" s="48">
        <v>22.4390243902439</v>
      </c>
      <c r="M79" s="37">
        <v>1</v>
      </c>
      <c r="N79" s="47">
        <v>5.333333333333333</v>
      </c>
      <c r="O79" s="47">
        <v>32.21680216802168</v>
      </c>
      <c r="P79" s="69">
        <v>0.3221680216802168</v>
      </c>
      <c r="Q79" s="37" t="s">
        <v>30</v>
      </c>
    </row>
    <row r="80" spans="1:17" ht="26.25">
      <c r="A80" s="32">
        <v>72</v>
      </c>
      <c r="B80" s="27">
        <v>102</v>
      </c>
      <c r="C80" s="27">
        <v>126</v>
      </c>
      <c r="D80" s="27" t="s">
        <v>22</v>
      </c>
      <c r="E80" s="27">
        <v>41128</v>
      </c>
      <c r="F80" s="27">
        <v>43</v>
      </c>
      <c r="G80" s="27">
        <v>5</v>
      </c>
      <c r="H80" s="3" t="s">
        <v>32</v>
      </c>
      <c r="I80" s="37">
        <v>4</v>
      </c>
      <c r="J80" s="47">
        <v>4.444444444444445</v>
      </c>
      <c r="K80" s="37">
        <v>410</v>
      </c>
      <c r="L80" s="48">
        <v>22.4390243902439</v>
      </c>
      <c r="M80" s="37">
        <v>1</v>
      </c>
      <c r="N80" s="47">
        <v>5.333333333333333</v>
      </c>
      <c r="O80" s="47">
        <v>32.21680216802168</v>
      </c>
      <c r="P80" s="69">
        <v>0.3221680216802168</v>
      </c>
      <c r="Q80" s="37" t="s">
        <v>30</v>
      </c>
    </row>
    <row r="81" spans="1:17" ht="26.25">
      <c r="A81" s="32">
        <v>73</v>
      </c>
      <c r="B81" s="27">
        <v>102</v>
      </c>
      <c r="C81" s="27">
        <v>129</v>
      </c>
      <c r="D81" s="27" t="s">
        <v>22</v>
      </c>
      <c r="E81" s="27">
        <v>41103</v>
      </c>
      <c r="F81" s="27">
        <v>43</v>
      </c>
      <c r="G81" s="27">
        <v>5</v>
      </c>
      <c r="H81" s="3" t="s">
        <v>32</v>
      </c>
      <c r="I81" s="37">
        <v>4</v>
      </c>
      <c r="J81" s="47">
        <v>4.444444444444445</v>
      </c>
      <c r="K81" s="37">
        <v>410</v>
      </c>
      <c r="L81" s="48">
        <v>22.4390243902439</v>
      </c>
      <c r="M81" s="37">
        <v>1</v>
      </c>
      <c r="N81" s="47">
        <v>5.333333333333333</v>
      </c>
      <c r="O81" s="47">
        <v>32.21680216802168</v>
      </c>
      <c r="P81" s="69">
        <v>0.3221680216802168</v>
      </c>
      <c r="Q81" s="37" t="s">
        <v>30</v>
      </c>
    </row>
    <row r="82" spans="1:17" ht="26.25">
      <c r="A82" s="32">
        <v>74</v>
      </c>
      <c r="B82" s="27">
        <v>102</v>
      </c>
      <c r="C82" s="27">
        <v>132</v>
      </c>
      <c r="D82" s="27" t="s">
        <v>22</v>
      </c>
      <c r="E82" s="27">
        <v>40977</v>
      </c>
      <c r="F82" s="27">
        <v>43</v>
      </c>
      <c r="G82" s="27">
        <v>5</v>
      </c>
      <c r="H82" s="3" t="s">
        <v>32</v>
      </c>
      <c r="I82" s="37">
        <v>3</v>
      </c>
      <c r="J82" s="47">
        <v>3.3333333333333335</v>
      </c>
      <c r="K82" s="37">
        <v>410</v>
      </c>
      <c r="L82" s="48">
        <v>22.4390243902439</v>
      </c>
      <c r="M82" s="37">
        <v>0</v>
      </c>
      <c r="N82" s="47">
        <v>0</v>
      </c>
      <c r="O82" s="47">
        <v>25.772357723577233</v>
      </c>
      <c r="P82" s="69">
        <v>0.2577235772357723</v>
      </c>
      <c r="Q82" s="37" t="s">
        <v>30</v>
      </c>
    </row>
    <row r="83" spans="1:17" ht="26.25">
      <c r="A83" s="32">
        <v>75</v>
      </c>
      <c r="B83" s="27">
        <v>102</v>
      </c>
      <c r="C83" s="27">
        <v>135</v>
      </c>
      <c r="D83" s="27" t="s">
        <v>24</v>
      </c>
      <c r="E83" s="27">
        <v>41146</v>
      </c>
      <c r="F83" s="27">
        <v>43</v>
      </c>
      <c r="G83" s="27">
        <v>5</v>
      </c>
      <c r="H83" s="3" t="s">
        <v>32</v>
      </c>
      <c r="I83" s="37">
        <v>3</v>
      </c>
      <c r="J83" s="47">
        <v>3.3333333333333335</v>
      </c>
      <c r="K83" s="37">
        <v>410</v>
      </c>
      <c r="L83" s="48">
        <v>22.4390243902439</v>
      </c>
      <c r="M83" s="37">
        <v>0</v>
      </c>
      <c r="N83" s="47">
        <v>0</v>
      </c>
      <c r="O83" s="47">
        <v>25.772357723577233</v>
      </c>
      <c r="P83" s="69">
        <v>0.2577235772357723</v>
      </c>
      <c r="Q83" s="37" t="s">
        <v>30</v>
      </c>
    </row>
    <row r="84" spans="1:17" ht="26.25">
      <c r="A84" s="32">
        <v>76</v>
      </c>
      <c r="B84" s="27">
        <v>102</v>
      </c>
      <c r="C84" s="27">
        <v>138</v>
      </c>
      <c r="D84" s="27" t="s">
        <v>24</v>
      </c>
      <c r="E84" s="27">
        <v>41149</v>
      </c>
      <c r="F84" s="27">
        <v>43</v>
      </c>
      <c r="G84" s="27">
        <v>5</v>
      </c>
      <c r="H84" s="3" t="s">
        <v>32</v>
      </c>
      <c r="I84" s="37">
        <v>3</v>
      </c>
      <c r="J84" s="47">
        <v>3.3333333333333335</v>
      </c>
      <c r="K84" s="37">
        <v>410</v>
      </c>
      <c r="L84" s="48">
        <v>22.4390243902439</v>
      </c>
      <c r="M84" s="37">
        <v>0</v>
      </c>
      <c r="N84" s="47">
        <v>0</v>
      </c>
      <c r="O84" s="47">
        <v>25.772357723577233</v>
      </c>
      <c r="P84" s="69">
        <v>0.2577235772357723</v>
      </c>
      <c r="Q84" s="37" t="s">
        <v>30</v>
      </c>
    </row>
    <row r="85" spans="1:17" ht="26.25">
      <c r="A85" s="32">
        <v>77</v>
      </c>
      <c r="B85" s="27">
        <v>102</v>
      </c>
      <c r="C85" s="27">
        <v>141</v>
      </c>
      <c r="D85" s="27" t="s">
        <v>22</v>
      </c>
      <c r="E85" s="27">
        <v>41164</v>
      </c>
      <c r="F85" s="27">
        <v>43</v>
      </c>
      <c r="G85" s="27">
        <v>5</v>
      </c>
      <c r="H85" s="3" t="s">
        <v>32</v>
      </c>
      <c r="I85" s="37">
        <v>3</v>
      </c>
      <c r="J85" s="47">
        <v>3.3333333333333335</v>
      </c>
      <c r="K85" s="37">
        <v>410</v>
      </c>
      <c r="L85" s="48">
        <v>22.4390243902439</v>
      </c>
      <c r="M85" s="37">
        <v>0</v>
      </c>
      <c r="N85" s="47">
        <v>0</v>
      </c>
      <c r="O85" s="47">
        <v>25.772357723577233</v>
      </c>
      <c r="P85" s="69">
        <v>0.2577235772357723</v>
      </c>
      <c r="Q85" s="37" t="s">
        <v>30</v>
      </c>
    </row>
    <row r="86" spans="1:17" ht="26.25">
      <c r="A86" s="32">
        <v>78</v>
      </c>
      <c r="B86" s="27">
        <v>102</v>
      </c>
      <c r="C86" s="27">
        <v>144</v>
      </c>
      <c r="D86" s="27" t="s">
        <v>22</v>
      </c>
      <c r="E86" s="27">
        <v>40981</v>
      </c>
      <c r="F86" s="27">
        <v>43</v>
      </c>
      <c r="G86" s="27">
        <v>5</v>
      </c>
      <c r="H86" s="3" t="s">
        <v>32</v>
      </c>
      <c r="I86" s="37">
        <v>3</v>
      </c>
      <c r="J86" s="47">
        <v>3.3333333333333335</v>
      </c>
      <c r="K86" s="37">
        <v>410</v>
      </c>
      <c r="L86" s="48">
        <v>22.4390243902439</v>
      </c>
      <c r="M86" s="37">
        <v>0</v>
      </c>
      <c r="N86" s="47">
        <v>0</v>
      </c>
      <c r="O86" s="47">
        <v>25.772357723577233</v>
      </c>
      <c r="P86" s="69">
        <v>0.2577235772357723</v>
      </c>
      <c r="Q86" s="37" t="s">
        <v>30</v>
      </c>
    </row>
    <row r="87" spans="1:17" ht="26.25">
      <c r="A87" s="32">
        <v>79</v>
      </c>
      <c r="B87" s="27">
        <v>102</v>
      </c>
      <c r="C87" s="27">
        <v>147</v>
      </c>
      <c r="D87" s="27" t="s">
        <v>22</v>
      </c>
      <c r="E87" s="27">
        <v>41083</v>
      </c>
      <c r="F87" s="27">
        <v>43</v>
      </c>
      <c r="G87" s="27">
        <v>5</v>
      </c>
      <c r="H87" s="3" t="s">
        <v>32</v>
      </c>
      <c r="I87" s="37">
        <v>3</v>
      </c>
      <c r="J87" s="47">
        <v>3.3333333333333335</v>
      </c>
      <c r="K87" s="37">
        <v>410</v>
      </c>
      <c r="L87" s="48">
        <v>22.4390243902439</v>
      </c>
      <c r="M87" s="37">
        <v>0</v>
      </c>
      <c r="N87" s="47">
        <v>0</v>
      </c>
      <c r="O87" s="47">
        <v>25.772357723577233</v>
      </c>
      <c r="P87" s="69">
        <v>0.2577235772357723</v>
      </c>
      <c r="Q87" s="37" t="s">
        <v>30</v>
      </c>
    </row>
    <row r="88" spans="1:17" ht="26.25">
      <c r="A88" s="32">
        <v>80</v>
      </c>
      <c r="B88" s="27">
        <v>102</v>
      </c>
      <c r="C88" s="27">
        <v>150</v>
      </c>
      <c r="D88" s="27" t="s">
        <v>22</v>
      </c>
      <c r="E88" s="27">
        <v>41103</v>
      </c>
      <c r="F88" s="27">
        <v>43</v>
      </c>
      <c r="G88" s="27">
        <v>5</v>
      </c>
      <c r="H88" s="3" t="s">
        <v>32</v>
      </c>
      <c r="I88" s="37">
        <v>3</v>
      </c>
      <c r="J88" s="47">
        <v>3.3333333333333335</v>
      </c>
      <c r="K88" s="37">
        <v>410</v>
      </c>
      <c r="L88" s="48">
        <v>22.4390243902439</v>
      </c>
      <c r="M88" s="37">
        <v>0</v>
      </c>
      <c r="N88" s="47">
        <v>0</v>
      </c>
      <c r="O88" s="47">
        <v>25.772357723577233</v>
      </c>
      <c r="P88" s="69">
        <v>0.2577235772357723</v>
      </c>
      <c r="Q88" s="37" t="s">
        <v>30</v>
      </c>
    </row>
    <row r="89" spans="1:17" ht="26.25">
      <c r="A89" s="32">
        <v>81</v>
      </c>
      <c r="B89" s="27">
        <v>102</v>
      </c>
      <c r="C89" s="27">
        <v>153</v>
      </c>
      <c r="D89" s="27" t="s">
        <v>22</v>
      </c>
      <c r="E89" s="27">
        <v>40933</v>
      </c>
      <c r="F89" s="27">
        <v>43</v>
      </c>
      <c r="G89" s="27">
        <v>5</v>
      </c>
      <c r="H89" s="3" t="s">
        <v>32</v>
      </c>
      <c r="I89" s="37">
        <v>3</v>
      </c>
      <c r="J89" s="47">
        <v>3.3333333333333335</v>
      </c>
      <c r="K89" s="37">
        <v>410</v>
      </c>
      <c r="L89" s="48">
        <v>22.4390243902439</v>
      </c>
      <c r="M89" s="37">
        <v>0</v>
      </c>
      <c r="N89" s="47">
        <v>0</v>
      </c>
      <c r="O89" s="47">
        <v>25.772357723577233</v>
      </c>
      <c r="P89" s="69">
        <v>0.2577235772357723</v>
      </c>
      <c r="Q89" s="37" t="s">
        <v>30</v>
      </c>
    </row>
    <row r="90" spans="1:17" ht="26.25">
      <c r="A90" s="32">
        <v>82</v>
      </c>
      <c r="B90" s="27">
        <v>102</v>
      </c>
      <c r="C90" s="27">
        <v>156</v>
      </c>
      <c r="D90" s="27" t="s">
        <v>22</v>
      </c>
      <c r="E90" s="27">
        <v>41091</v>
      </c>
      <c r="F90" s="27">
        <v>43</v>
      </c>
      <c r="G90" s="27">
        <v>5</v>
      </c>
      <c r="H90" s="3" t="s">
        <v>32</v>
      </c>
      <c r="I90" s="37">
        <v>3</v>
      </c>
      <c r="J90" s="47">
        <v>3.3333333333333335</v>
      </c>
      <c r="K90" s="37">
        <v>410</v>
      </c>
      <c r="L90" s="48">
        <v>22.4390243902439</v>
      </c>
      <c r="M90" s="37">
        <v>0</v>
      </c>
      <c r="N90" s="47">
        <v>0</v>
      </c>
      <c r="O90" s="47">
        <v>25.772357723577233</v>
      </c>
      <c r="P90" s="69">
        <v>0.2577235772357723</v>
      </c>
      <c r="Q90" s="37" t="s">
        <v>30</v>
      </c>
    </row>
    <row r="91" spans="1:17" ht="26.25">
      <c r="A91" s="32">
        <v>83</v>
      </c>
      <c r="B91" s="27">
        <v>102</v>
      </c>
      <c r="C91" s="27">
        <v>159</v>
      </c>
      <c r="D91" s="27" t="s">
        <v>22</v>
      </c>
      <c r="E91" s="27">
        <v>41034</v>
      </c>
      <c r="F91" s="27">
        <v>43</v>
      </c>
      <c r="G91" s="27">
        <v>5</v>
      </c>
      <c r="H91" s="3" t="s">
        <v>32</v>
      </c>
      <c r="I91" s="37">
        <v>3</v>
      </c>
      <c r="J91" s="47">
        <v>3.3333333333333335</v>
      </c>
      <c r="K91" s="37">
        <v>410</v>
      </c>
      <c r="L91" s="48">
        <v>22.4390243902439</v>
      </c>
      <c r="M91" s="37">
        <v>0</v>
      </c>
      <c r="N91" s="47">
        <v>0</v>
      </c>
      <c r="O91" s="47">
        <v>25.772357723577233</v>
      </c>
      <c r="P91" s="69">
        <v>0.2577235772357723</v>
      </c>
      <c r="Q91" s="37" t="s">
        <v>30</v>
      </c>
    </row>
    <row r="92" spans="1:17" ht="26.25">
      <c r="A92" s="32">
        <v>84</v>
      </c>
      <c r="B92" s="27">
        <v>102</v>
      </c>
      <c r="C92" s="27">
        <v>162</v>
      </c>
      <c r="D92" s="27" t="s">
        <v>24</v>
      </c>
      <c r="E92" s="27">
        <v>41108</v>
      </c>
      <c r="F92" s="27">
        <v>43</v>
      </c>
      <c r="G92" s="27">
        <v>5</v>
      </c>
      <c r="H92" s="3" t="s">
        <v>32</v>
      </c>
      <c r="I92" s="37">
        <v>3</v>
      </c>
      <c r="J92" s="47">
        <v>3.3333333333333335</v>
      </c>
      <c r="K92" s="37">
        <v>410</v>
      </c>
      <c r="L92" s="48">
        <v>22.4390243902439</v>
      </c>
      <c r="M92" s="37">
        <v>0</v>
      </c>
      <c r="N92" s="47">
        <v>0</v>
      </c>
      <c r="O92" s="47">
        <v>25.772357723577233</v>
      </c>
      <c r="P92" s="69">
        <v>0.2577235772357723</v>
      </c>
      <c r="Q92" s="37" t="s">
        <v>30</v>
      </c>
    </row>
    <row r="93" spans="1:17" ht="26.25">
      <c r="A93" s="32">
        <v>85</v>
      </c>
      <c r="B93" s="27">
        <v>102</v>
      </c>
      <c r="C93" s="27">
        <v>165</v>
      </c>
      <c r="D93" s="27" t="s">
        <v>22</v>
      </c>
      <c r="E93" s="27">
        <v>40998</v>
      </c>
      <c r="F93" s="27">
        <v>43</v>
      </c>
      <c r="G93" s="27">
        <v>5</v>
      </c>
      <c r="H93" s="3" t="s">
        <v>32</v>
      </c>
      <c r="I93" s="37">
        <v>3</v>
      </c>
      <c r="J93" s="47">
        <v>3.3333333333333335</v>
      </c>
      <c r="K93" s="37">
        <v>410</v>
      </c>
      <c r="L93" s="48">
        <v>22.4390243902439</v>
      </c>
      <c r="M93" s="37">
        <v>0</v>
      </c>
      <c r="N93" s="47">
        <v>0</v>
      </c>
      <c r="O93" s="47">
        <v>25.772357723577233</v>
      </c>
      <c r="P93" s="69">
        <v>0.2577235772357723</v>
      </c>
      <c r="Q93" s="37" t="s">
        <v>30</v>
      </c>
    </row>
    <row r="95" spans="2:3" ht="13.5">
      <c r="B95" s="13" t="s">
        <v>12</v>
      </c>
      <c r="C95" s="14" t="s">
        <v>33</v>
      </c>
    </row>
    <row r="96" spans="2:3" ht="13.5">
      <c r="B96" s="13" t="s">
        <v>34</v>
      </c>
      <c r="C96" s="14" t="s">
        <v>35</v>
      </c>
    </row>
  </sheetData>
  <sheetProtection/>
  <mergeCells count="4">
    <mergeCell ref="L1:O3"/>
    <mergeCell ref="I7:J7"/>
    <mergeCell ref="K7:L7"/>
    <mergeCell ref="M7:N7"/>
  </mergeCells>
  <printOptions/>
  <pageMargins left="0.31496062992125984" right="0.31496062992125984" top="0.35433070866141736" bottom="0.7480314960629921" header="0.31496062992125984" footer="0.31496062992125984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6"/>
  <sheetViews>
    <sheetView zoomScalePageLayoutView="0" workbookViewId="0" topLeftCell="A22">
      <selection activeCell="R13" sqref="R13"/>
    </sheetView>
  </sheetViews>
  <sheetFormatPr defaultColWidth="9.140625" defaultRowHeight="15"/>
  <cols>
    <col min="1" max="1" width="4.421875" style="12" customWidth="1"/>
    <col min="2" max="2" width="6.421875" style="13" customWidth="1"/>
    <col min="3" max="3" width="5.57421875" style="14" customWidth="1"/>
    <col min="4" max="4" width="10.00390625" style="14" customWidth="1"/>
    <col min="5" max="5" width="11.8515625" style="14" customWidth="1"/>
    <col min="6" max="7" width="6.28125" style="13" customWidth="1"/>
    <col min="8" max="8" width="17.140625" style="13" customWidth="1"/>
    <col min="9" max="9" width="9.140625" style="15" customWidth="1"/>
    <col min="10" max="10" width="9.140625" style="16" customWidth="1"/>
    <col min="11" max="11" width="10.8515625" style="15" customWidth="1"/>
    <col min="12" max="12" width="9.140625" style="18" customWidth="1"/>
    <col min="13" max="13" width="10.28125" style="15" customWidth="1"/>
    <col min="14" max="14" width="9.140625" style="16" customWidth="1"/>
    <col min="15" max="15" width="11.7109375" style="12" customWidth="1"/>
    <col min="16" max="16" width="9.28125" style="17" customWidth="1"/>
    <col min="17" max="17" width="11.00390625" style="17" customWidth="1"/>
    <col min="18" max="16384" width="9.140625" style="17" customWidth="1"/>
  </cols>
  <sheetData>
    <row r="1" spans="11:15" ht="15" customHeight="1">
      <c r="K1" s="9"/>
      <c r="L1" s="38" t="s">
        <v>18</v>
      </c>
      <c r="M1" s="38"/>
      <c r="N1" s="38"/>
      <c r="O1" s="38"/>
    </row>
    <row r="2" spans="11:15" ht="15" customHeight="1">
      <c r="K2" s="9"/>
      <c r="L2" s="38"/>
      <c r="M2" s="38"/>
      <c r="N2" s="38"/>
      <c r="O2" s="38"/>
    </row>
    <row r="3" spans="11:15" ht="28.5" customHeight="1">
      <c r="K3" s="9"/>
      <c r="L3" s="38"/>
      <c r="M3" s="38"/>
      <c r="N3" s="38"/>
      <c r="O3" s="38"/>
    </row>
    <row r="4" spans="11:15" ht="13.5">
      <c r="K4" s="9"/>
      <c r="L4" s="9"/>
      <c r="M4" s="11"/>
      <c r="N4" s="11"/>
      <c r="O4" s="9"/>
    </row>
    <row r="5" spans="1:15" ht="27">
      <c r="A5" s="28" t="s">
        <v>20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2:15" ht="13.5">
      <c r="B6" s="10"/>
      <c r="C6" s="2"/>
      <c r="D6" s="2"/>
      <c r="O6" s="101">
        <v>45196</v>
      </c>
    </row>
    <row r="7" spans="9:14" ht="13.5">
      <c r="I7" s="39" t="s">
        <v>8</v>
      </c>
      <c r="J7" s="40"/>
      <c r="K7" s="41" t="s">
        <v>3</v>
      </c>
      <c r="L7" s="42"/>
      <c r="M7" s="41" t="s">
        <v>6</v>
      </c>
      <c r="N7" s="42"/>
    </row>
    <row r="8" spans="1:17" s="19" customFormat="1" ht="92.25">
      <c r="A8" s="4" t="s">
        <v>2</v>
      </c>
      <c r="B8" s="22" t="s">
        <v>15</v>
      </c>
      <c r="C8" s="23" t="s">
        <v>16</v>
      </c>
      <c r="D8" s="24" t="s">
        <v>9</v>
      </c>
      <c r="E8" s="25" t="s">
        <v>0</v>
      </c>
      <c r="F8" s="20" t="s">
        <v>14</v>
      </c>
      <c r="G8" s="5" t="s">
        <v>1</v>
      </c>
      <c r="H8" s="21" t="s">
        <v>17</v>
      </c>
      <c r="I8" s="6" t="s">
        <v>4</v>
      </c>
      <c r="J8" s="7" t="s">
        <v>5</v>
      </c>
      <c r="K8" s="6" t="s">
        <v>7</v>
      </c>
      <c r="L8" s="7" t="s">
        <v>5</v>
      </c>
      <c r="M8" s="6" t="s">
        <v>4</v>
      </c>
      <c r="N8" s="8" t="s">
        <v>5</v>
      </c>
      <c r="O8" s="4" t="s">
        <v>11</v>
      </c>
      <c r="P8" s="7" t="s">
        <v>13</v>
      </c>
      <c r="Q8" s="4" t="s">
        <v>10</v>
      </c>
    </row>
    <row r="9" spans="1:17" ht="26.25">
      <c r="A9" s="34">
        <v>1</v>
      </c>
      <c r="B9" s="26">
        <v>102</v>
      </c>
      <c r="C9" s="27">
        <v>116</v>
      </c>
      <c r="D9" s="27" t="s">
        <v>24</v>
      </c>
      <c r="E9" s="27" t="s">
        <v>36</v>
      </c>
      <c r="F9" s="43">
        <v>43</v>
      </c>
      <c r="G9" s="70">
        <v>8</v>
      </c>
      <c r="H9" s="71" t="s">
        <v>32</v>
      </c>
      <c r="I9" s="72">
        <v>22</v>
      </c>
      <c r="J9" s="35">
        <v>14.193548387096774</v>
      </c>
      <c r="K9" s="46">
        <v>196</v>
      </c>
      <c r="L9" s="47">
        <v>40</v>
      </c>
      <c r="M9" s="37">
        <v>8.9</v>
      </c>
      <c r="N9" s="48">
        <v>40</v>
      </c>
      <c r="O9" s="73">
        <f>J9+L9+N9</f>
        <v>94.19354838709677</v>
      </c>
      <c r="P9" s="74">
        <f>O9/100</f>
        <v>0.9419354838709677</v>
      </c>
      <c r="Q9" s="37" t="s">
        <v>28</v>
      </c>
    </row>
    <row r="10" spans="1:17" ht="26.25">
      <c r="A10" s="34">
        <v>52</v>
      </c>
      <c r="B10" s="26">
        <v>102</v>
      </c>
      <c r="C10" s="27">
        <v>1</v>
      </c>
      <c r="D10" s="27" t="s">
        <v>22</v>
      </c>
      <c r="E10" s="27" t="s">
        <v>67</v>
      </c>
      <c r="F10" s="27">
        <v>43</v>
      </c>
      <c r="G10" s="27">
        <v>8</v>
      </c>
      <c r="H10" s="71" t="s">
        <v>32</v>
      </c>
      <c r="I10" s="72">
        <v>20</v>
      </c>
      <c r="J10" s="35">
        <f>I10*20/31</f>
        <v>12.903225806451612</v>
      </c>
      <c r="K10" s="37">
        <v>202</v>
      </c>
      <c r="L10" s="47">
        <f>40*202/K10</f>
        <v>40</v>
      </c>
      <c r="M10" s="37">
        <v>8.5</v>
      </c>
      <c r="N10" s="48">
        <f>40*M10/8.5</f>
        <v>40</v>
      </c>
      <c r="O10" s="47">
        <f>J10+L10+N10</f>
        <v>92.90322580645162</v>
      </c>
      <c r="P10" s="49">
        <f>O10/100</f>
        <v>0.9290322580645162</v>
      </c>
      <c r="Q10" s="37" t="s">
        <v>28</v>
      </c>
    </row>
    <row r="11" spans="1:17" ht="26.25">
      <c r="A11" s="33">
        <v>2</v>
      </c>
      <c r="B11" s="26">
        <v>102</v>
      </c>
      <c r="C11" s="27">
        <v>41</v>
      </c>
      <c r="D11" s="27" t="s">
        <v>24</v>
      </c>
      <c r="E11" s="27">
        <v>39947</v>
      </c>
      <c r="F11" s="43">
        <v>43</v>
      </c>
      <c r="G11" s="70">
        <v>8</v>
      </c>
      <c r="H11" s="71" t="s">
        <v>32</v>
      </c>
      <c r="I11" s="72">
        <v>23</v>
      </c>
      <c r="J11" s="35">
        <v>14.838709677419354</v>
      </c>
      <c r="K11" s="46">
        <v>390</v>
      </c>
      <c r="L11" s="47">
        <v>20.102564102564102</v>
      </c>
      <c r="M11" s="37">
        <v>1</v>
      </c>
      <c r="N11" s="48">
        <v>4.4943820224719095</v>
      </c>
      <c r="O11" s="73">
        <f>J11+L11+N11</f>
        <v>39.435655802455365</v>
      </c>
      <c r="P11" s="74">
        <f>O11/100</f>
        <v>0.39435655802455366</v>
      </c>
      <c r="Q11" s="37" t="s">
        <v>30</v>
      </c>
    </row>
    <row r="12" spans="1:17" ht="26.25">
      <c r="A12" s="34">
        <v>3</v>
      </c>
      <c r="B12" s="26">
        <v>102</v>
      </c>
      <c r="C12" s="27">
        <v>3</v>
      </c>
      <c r="D12" s="27" t="s">
        <v>24</v>
      </c>
      <c r="E12" s="27">
        <v>39920</v>
      </c>
      <c r="F12" s="43">
        <v>43</v>
      </c>
      <c r="G12" s="70">
        <v>8</v>
      </c>
      <c r="H12" s="71" t="s">
        <v>32</v>
      </c>
      <c r="I12" s="72">
        <v>20</v>
      </c>
      <c r="J12" s="35">
        <v>12.903225806451612</v>
      </c>
      <c r="K12" s="46">
        <v>400</v>
      </c>
      <c r="L12" s="47">
        <v>19.6</v>
      </c>
      <c r="M12" s="37">
        <v>1</v>
      </c>
      <c r="N12" s="48">
        <v>4.4943820224719095</v>
      </c>
      <c r="O12" s="73">
        <f>J12+L12+N12</f>
        <v>36.99760782892352</v>
      </c>
      <c r="P12" s="74">
        <f>O12/100</f>
        <v>0.3699760782892352</v>
      </c>
      <c r="Q12" s="37" t="s">
        <v>30</v>
      </c>
    </row>
    <row r="13" spans="1:17" ht="26.25">
      <c r="A13" s="33">
        <v>53</v>
      </c>
      <c r="B13" s="26">
        <v>102</v>
      </c>
      <c r="C13" s="27">
        <v>7</v>
      </c>
      <c r="D13" s="27" t="s">
        <v>22</v>
      </c>
      <c r="E13" s="27">
        <v>39980</v>
      </c>
      <c r="F13" s="27">
        <v>43</v>
      </c>
      <c r="G13" s="27">
        <v>8</v>
      </c>
      <c r="H13" s="71" t="s">
        <v>32</v>
      </c>
      <c r="I13" s="76">
        <v>14</v>
      </c>
      <c r="J13" s="35">
        <f>I13*20/31</f>
        <v>9.03225806451613</v>
      </c>
      <c r="K13" s="37">
        <v>330</v>
      </c>
      <c r="L13" s="47">
        <f>40*202/K13</f>
        <v>24.484848484848484</v>
      </c>
      <c r="M13" s="37">
        <v>1</v>
      </c>
      <c r="N13" s="48">
        <f>40*M13/8.5</f>
        <v>4.705882352941177</v>
      </c>
      <c r="O13" s="47">
        <f>J13+L13+N13</f>
        <v>38.22298890230579</v>
      </c>
      <c r="P13" s="49">
        <f>O13/100</f>
        <v>0.3822298890230579</v>
      </c>
      <c r="Q13" s="37" t="s">
        <v>30</v>
      </c>
    </row>
    <row r="14" spans="1:17" ht="26.25">
      <c r="A14" s="34">
        <v>54</v>
      </c>
      <c r="B14" s="26">
        <v>102</v>
      </c>
      <c r="C14" s="27">
        <v>70</v>
      </c>
      <c r="D14" s="27" t="s">
        <v>22</v>
      </c>
      <c r="E14" s="27" t="s">
        <v>68</v>
      </c>
      <c r="F14" s="27">
        <v>43</v>
      </c>
      <c r="G14" s="27">
        <v>7</v>
      </c>
      <c r="H14" s="71" t="s">
        <v>32</v>
      </c>
      <c r="I14" s="76">
        <v>10</v>
      </c>
      <c r="J14" s="35">
        <f>I14*20/31</f>
        <v>6.451612903225806</v>
      </c>
      <c r="K14" s="37">
        <v>410</v>
      </c>
      <c r="L14" s="47">
        <f>40*202/K14</f>
        <v>19.70731707317073</v>
      </c>
      <c r="M14" s="37">
        <v>1</v>
      </c>
      <c r="N14" s="48">
        <f>40*M14/8.5</f>
        <v>4.705882352941177</v>
      </c>
      <c r="O14" s="47">
        <f>J14+L14+N14</f>
        <v>30.864812329337713</v>
      </c>
      <c r="P14" s="49">
        <f>O14/100</f>
        <v>0.30864812329337715</v>
      </c>
      <c r="Q14" s="37" t="s">
        <v>29</v>
      </c>
    </row>
    <row r="15" spans="1:17" ht="26.25">
      <c r="A15" s="34">
        <v>4</v>
      </c>
      <c r="B15" s="26">
        <v>102</v>
      </c>
      <c r="C15" s="27">
        <v>67</v>
      </c>
      <c r="D15" s="27" t="s">
        <v>24</v>
      </c>
      <c r="E15" s="27" t="s">
        <v>37</v>
      </c>
      <c r="F15" s="43">
        <v>43</v>
      </c>
      <c r="G15" s="70">
        <v>7</v>
      </c>
      <c r="H15" s="71" t="s">
        <v>32</v>
      </c>
      <c r="I15" s="72">
        <v>13</v>
      </c>
      <c r="J15" s="35">
        <v>8.387096774193548</v>
      </c>
      <c r="K15" s="46">
        <v>410</v>
      </c>
      <c r="L15" s="47">
        <v>19.121951219512194</v>
      </c>
      <c r="M15" s="37">
        <v>1</v>
      </c>
      <c r="N15" s="48">
        <v>4.4943820224719095</v>
      </c>
      <c r="O15" s="73">
        <f>J15+L15+N15</f>
        <v>32.00343001617765</v>
      </c>
      <c r="P15" s="74">
        <f>O15/100</f>
        <v>0.32003430016177653</v>
      </c>
      <c r="Q15" s="37" t="s">
        <v>30</v>
      </c>
    </row>
    <row r="16" spans="1:17" ht="26.25">
      <c r="A16" s="33">
        <v>5</v>
      </c>
      <c r="B16" s="26">
        <v>102</v>
      </c>
      <c r="C16" s="27">
        <v>69</v>
      </c>
      <c r="D16" s="27" t="s">
        <v>24</v>
      </c>
      <c r="E16" s="27" t="s">
        <v>38</v>
      </c>
      <c r="F16" s="43">
        <v>43</v>
      </c>
      <c r="G16" s="70">
        <v>7</v>
      </c>
      <c r="H16" s="71" t="s">
        <v>32</v>
      </c>
      <c r="I16" s="72">
        <v>10</v>
      </c>
      <c r="J16" s="35">
        <v>6.451612903225806</v>
      </c>
      <c r="K16" s="46">
        <v>410</v>
      </c>
      <c r="L16" s="47">
        <v>19.121951219512194</v>
      </c>
      <c r="M16" s="37">
        <v>1</v>
      </c>
      <c r="N16" s="48">
        <v>4.4943820224719095</v>
      </c>
      <c r="O16" s="73">
        <f>J16+L16+N16</f>
        <v>30.06794614520991</v>
      </c>
      <c r="P16" s="74">
        <f>O16/100</f>
        <v>0.3006794614520991</v>
      </c>
      <c r="Q16" s="37" t="s">
        <v>30</v>
      </c>
    </row>
    <row r="17" spans="1:17" ht="26.25">
      <c r="A17" s="34">
        <v>6</v>
      </c>
      <c r="B17" s="26">
        <v>102</v>
      </c>
      <c r="C17" s="27">
        <v>71</v>
      </c>
      <c r="D17" s="27" t="s">
        <v>24</v>
      </c>
      <c r="E17" s="27" t="s">
        <v>39</v>
      </c>
      <c r="F17" s="43">
        <v>43</v>
      </c>
      <c r="G17" s="70">
        <v>7</v>
      </c>
      <c r="H17" s="71" t="s">
        <v>32</v>
      </c>
      <c r="I17" s="72">
        <v>10</v>
      </c>
      <c r="J17" s="35">
        <v>6.451612903225806</v>
      </c>
      <c r="K17" s="46">
        <v>410</v>
      </c>
      <c r="L17" s="47">
        <v>19.121951219512194</v>
      </c>
      <c r="M17" s="37">
        <v>1</v>
      </c>
      <c r="N17" s="48">
        <v>4.4943820224719095</v>
      </c>
      <c r="O17" s="73">
        <f>J17+L17+N17</f>
        <v>30.06794614520991</v>
      </c>
      <c r="P17" s="74">
        <f>O17/100</f>
        <v>0.3006794614520991</v>
      </c>
      <c r="Q17" s="37" t="s">
        <v>30</v>
      </c>
    </row>
    <row r="18" spans="1:17" ht="26.25">
      <c r="A18" s="34">
        <v>7</v>
      </c>
      <c r="B18" s="26">
        <v>102</v>
      </c>
      <c r="C18" s="27">
        <v>78</v>
      </c>
      <c r="D18" s="27" t="s">
        <v>24</v>
      </c>
      <c r="E18" s="27" t="s">
        <v>40</v>
      </c>
      <c r="F18" s="43">
        <v>43</v>
      </c>
      <c r="G18" s="70">
        <v>7</v>
      </c>
      <c r="H18" s="71" t="s">
        <v>32</v>
      </c>
      <c r="I18" s="72">
        <v>10</v>
      </c>
      <c r="J18" s="35">
        <v>6.451612903225806</v>
      </c>
      <c r="K18" s="46">
        <v>410</v>
      </c>
      <c r="L18" s="47">
        <v>19.121951219512194</v>
      </c>
      <c r="M18" s="37">
        <v>1</v>
      </c>
      <c r="N18" s="48">
        <v>4.4943820224719095</v>
      </c>
      <c r="O18" s="73">
        <f>J18+L18+N18</f>
        <v>30.06794614520991</v>
      </c>
      <c r="P18" s="74">
        <f>O18/100</f>
        <v>0.3006794614520991</v>
      </c>
      <c r="Q18" s="37" t="s">
        <v>30</v>
      </c>
    </row>
    <row r="19" spans="1:17" ht="26.25">
      <c r="A19" s="33">
        <v>8</v>
      </c>
      <c r="B19" s="26">
        <v>102</v>
      </c>
      <c r="C19" s="27">
        <v>81</v>
      </c>
      <c r="D19" s="27" t="s">
        <v>24</v>
      </c>
      <c r="E19" s="27" t="s">
        <v>41</v>
      </c>
      <c r="F19" s="43">
        <v>43</v>
      </c>
      <c r="G19" s="70">
        <v>7</v>
      </c>
      <c r="H19" s="71" t="s">
        <v>32</v>
      </c>
      <c r="I19" s="72">
        <v>10</v>
      </c>
      <c r="J19" s="35">
        <v>6.451612903225806</v>
      </c>
      <c r="K19" s="46">
        <v>410</v>
      </c>
      <c r="L19" s="47">
        <v>19.121951219512194</v>
      </c>
      <c r="M19" s="37">
        <v>1</v>
      </c>
      <c r="N19" s="48">
        <v>4.4943820224719095</v>
      </c>
      <c r="O19" s="73">
        <f>J19+L19+N19</f>
        <v>30.06794614520991</v>
      </c>
      <c r="P19" s="74">
        <f>O19/100</f>
        <v>0.3006794614520991</v>
      </c>
      <c r="Q19" s="37" t="s">
        <v>30</v>
      </c>
    </row>
    <row r="20" spans="1:17" s="30" customFormat="1" ht="24.75" customHeight="1">
      <c r="A20" s="34">
        <v>9</v>
      </c>
      <c r="B20" s="26">
        <v>102</v>
      </c>
      <c r="C20" s="27">
        <v>82</v>
      </c>
      <c r="D20" s="27" t="s">
        <v>24</v>
      </c>
      <c r="E20" s="27" t="s">
        <v>42</v>
      </c>
      <c r="F20" s="43">
        <v>43</v>
      </c>
      <c r="G20" s="70">
        <v>7</v>
      </c>
      <c r="H20" s="71" t="s">
        <v>32</v>
      </c>
      <c r="I20" s="72">
        <v>10</v>
      </c>
      <c r="J20" s="35">
        <v>6.451612903225806</v>
      </c>
      <c r="K20" s="46">
        <v>410</v>
      </c>
      <c r="L20" s="47">
        <v>19.121951219512194</v>
      </c>
      <c r="M20" s="37">
        <v>1</v>
      </c>
      <c r="N20" s="48">
        <v>4.4943820224719095</v>
      </c>
      <c r="O20" s="73">
        <f>J20+L20+N20</f>
        <v>30.06794614520991</v>
      </c>
      <c r="P20" s="74">
        <f>O20/100</f>
        <v>0.3006794614520991</v>
      </c>
      <c r="Q20" s="37" t="s">
        <v>30</v>
      </c>
    </row>
    <row r="21" spans="1:17" s="30" customFormat="1" ht="26.25">
      <c r="A21" s="34">
        <v>10</v>
      </c>
      <c r="B21" s="26">
        <v>102</v>
      </c>
      <c r="C21" s="27">
        <v>83</v>
      </c>
      <c r="D21" s="27" t="s">
        <v>24</v>
      </c>
      <c r="E21" s="27" t="s">
        <v>43</v>
      </c>
      <c r="F21" s="43">
        <v>43</v>
      </c>
      <c r="G21" s="70">
        <v>7</v>
      </c>
      <c r="H21" s="71" t="s">
        <v>32</v>
      </c>
      <c r="I21" s="72">
        <v>10</v>
      </c>
      <c r="J21" s="35">
        <v>6.451612903225806</v>
      </c>
      <c r="K21" s="46">
        <v>410</v>
      </c>
      <c r="L21" s="47">
        <v>19.121951219512194</v>
      </c>
      <c r="M21" s="37">
        <v>1</v>
      </c>
      <c r="N21" s="48">
        <v>4.4943820224719095</v>
      </c>
      <c r="O21" s="73">
        <f>J21+L21+N21</f>
        <v>30.06794614520991</v>
      </c>
      <c r="P21" s="74">
        <f>O21/100</f>
        <v>0.3006794614520991</v>
      </c>
      <c r="Q21" s="37" t="s">
        <v>30</v>
      </c>
    </row>
    <row r="22" spans="1:17" ht="26.25">
      <c r="A22" s="33">
        <v>11</v>
      </c>
      <c r="B22" s="26">
        <v>102</v>
      </c>
      <c r="C22" s="27">
        <v>85</v>
      </c>
      <c r="D22" s="27" t="s">
        <v>24</v>
      </c>
      <c r="E22" s="27" t="s">
        <v>44</v>
      </c>
      <c r="F22" s="43">
        <v>43</v>
      </c>
      <c r="G22" s="70">
        <v>7</v>
      </c>
      <c r="H22" s="71" t="s">
        <v>32</v>
      </c>
      <c r="I22" s="72">
        <v>10</v>
      </c>
      <c r="J22" s="35">
        <v>6.451612903225806</v>
      </c>
      <c r="K22" s="46">
        <v>410</v>
      </c>
      <c r="L22" s="47">
        <v>19.121951219512194</v>
      </c>
      <c r="M22" s="37">
        <v>1</v>
      </c>
      <c r="N22" s="48">
        <v>4.4943820224719095</v>
      </c>
      <c r="O22" s="73">
        <f>J22+L22+N22</f>
        <v>30.06794614520991</v>
      </c>
      <c r="P22" s="74">
        <f>O22/100</f>
        <v>0.3006794614520991</v>
      </c>
      <c r="Q22" s="37" t="s">
        <v>30</v>
      </c>
    </row>
    <row r="23" spans="1:17" ht="26.25">
      <c r="A23" s="34">
        <v>12</v>
      </c>
      <c r="B23" s="33">
        <v>102</v>
      </c>
      <c r="C23" s="61">
        <v>90</v>
      </c>
      <c r="D23" s="27" t="s">
        <v>24</v>
      </c>
      <c r="E23" s="62" t="s">
        <v>45</v>
      </c>
      <c r="F23" s="62">
        <v>43</v>
      </c>
      <c r="G23" s="63">
        <v>7</v>
      </c>
      <c r="H23" s="71" t="s">
        <v>32</v>
      </c>
      <c r="I23" s="64">
        <v>10</v>
      </c>
      <c r="J23" s="65">
        <v>6.451612903225806</v>
      </c>
      <c r="K23" s="64">
        <v>410</v>
      </c>
      <c r="L23" s="65">
        <v>19.121951219512194</v>
      </c>
      <c r="M23" s="66">
        <v>1</v>
      </c>
      <c r="N23" s="67">
        <v>4.4943820224719095</v>
      </c>
      <c r="O23" s="73">
        <f>J23+L23+N23</f>
        <v>30.06794614520991</v>
      </c>
      <c r="P23" s="74">
        <f>O23/100</f>
        <v>0.3006794614520991</v>
      </c>
      <c r="Q23" s="64" t="s">
        <v>30</v>
      </c>
    </row>
    <row r="24" spans="1:17" ht="26.25">
      <c r="A24" s="34">
        <v>13</v>
      </c>
      <c r="B24" s="33">
        <v>102</v>
      </c>
      <c r="C24" s="61">
        <v>94</v>
      </c>
      <c r="D24" s="27" t="s">
        <v>24</v>
      </c>
      <c r="E24" s="62" t="s">
        <v>46</v>
      </c>
      <c r="F24" s="62">
        <v>43</v>
      </c>
      <c r="G24" s="63">
        <v>7</v>
      </c>
      <c r="H24" s="71" t="s">
        <v>32</v>
      </c>
      <c r="I24" s="64">
        <v>10</v>
      </c>
      <c r="J24" s="65">
        <v>6.451612903225806</v>
      </c>
      <c r="K24" s="64">
        <v>410</v>
      </c>
      <c r="L24" s="65">
        <v>19.121951219512194</v>
      </c>
      <c r="M24" s="66">
        <v>1</v>
      </c>
      <c r="N24" s="67">
        <v>4.4943820224719095</v>
      </c>
      <c r="O24" s="73">
        <f>J24+L24+N24</f>
        <v>30.06794614520991</v>
      </c>
      <c r="P24" s="74">
        <f>O24/100</f>
        <v>0.3006794614520991</v>
      </c>
      <c r="Q24" s="64" t="s">
        <v>30</v>
      </c>
    </row>
    <row r="25" spans="1:17" ht="26.25">
      <c r="A25" s="33">
        <v>14</v>
      </c>
      <c r="B25" s="26">
        <v>102</v>
      </c>
      <c r="C25" s="27">
        <v>95</v>
      </c>
      <c r="D25" s="27" t="s">
        <v>24</v>
      </c>
      <c r="E25" s="27" t="s">
        <v>47</v>
      </c>
      <c r="F25" s="27">
        <v>43</v>
      </c>
      <c r="G25" s="27">
        <v>7</v>
      </c>
      <c r="H25" s="71" t="s">
        <v>32</v>
      </c>
      <c r="I25" s="37">
        <v>13</v>
      </c>
      <c r="J25" s="47">
        <v>8.387096774193548</v>
      </c>
      <c r="K25" s="37">
        <v>410</v>
      </c>
      <c r="L25" s="48">
        <v>19.121951219512194</v>
      </c>
      <c r="M25" s="37">
        <v>1</v>
      </c>
      <c r="N25" s="47">
        <v>4.4943820224719095</v>
      </c>
      <c r="O25" s="73">
        <f>J25+L25+N25</f>
        <v>32.00343001617765</v>
      </c>
      <c r="P25" s="74">
        <f>O25/100</f>
        <v>0.32003430016177653</v>
      </c>
      <c r="Q25" s="37" t="s">
        <v>30</v>
      </c>
    </row>
    <row r="26" spans="1:17" ht="26.25">
      <c r="A26" s="34">
        <v>15</v>
      </c>
      <c r="B26" s="26">
        <v>102</v>
      </c>
      <c r="C26" s="27">
        <v>96</v>
      </c>
      <c r="D26" s="27" t="s">
        <v>24</v>
      </c>
      <c r="E26" s="27" t="s">
        <v>48</v>
      </c>
      <c r="F26" s="27">
        <v>43</v>
      </c>
      <c r="G26" s="27">
        <v>7</v>
      </c>
      <c r="H26" s="71" t="s">
        <v>32</v>
      </c>
      <c r="I26" s="37">
        <v>10</v>
      </c>
      <c r="J26" s="47">
        <v>6.451612903225806</v>
      </c>
      <c r="K26" s="37">
        <v>410</v>
      </c>
      <c r="L26" s="48">
        <v>19.121951219512194</v>
      </c>
      <c r="M26" s="37">
        <v>1</v>
      </c>
      <c r="N26" s="47">
        <v>4.4943820224719095</v>
      </c>
      <c r="O26" s="73">
        <f>J26+L26+N26</f>
        <v>30.06794614520991</v>
      </c>
      <c r="P26" s="74">
        <f>O26/100</f>
        <v>0.3006794614520991</v>
      </c>
      <c r="Q26" s="37" t="s">
        <v>30</v>
      </c>
    </row>
    <row r="27" spans="1:17" ht="26.25">
      <c r="A27" s="34">
        <v>16</v>
      </c>
      <c r="B27" s="26">
        <v>102</v>
      </c>
      <c r="C27" s="27">
        <v>97</v>
      </c>
      <c r="D27" s="27" t="s">
        <v>24</v>
      </c>
      <c r="E27" s="27" t="s">
        <v>49</v>
      </c>
      <c r="F27" s="27">
        <v>43</v>
      </c>
      <c r="G27" s="27">
        <v>7</v>
      </c>
      <c r="H27" s="71" t="s">
        <v>32</v>
      </c>
      <c r="I27" s="37">
        <v>10</v>
      </c>
      <c r="J27" s="47">
        <v>6.451612903225806</v>
      </c>
      <c r="K27" s="37">
        <v>410</v>
      </c>
      <c r="L27" s="48">
        <v>19.121951219512194</v>
      </c>
      <c r="M27" s="37">
        <v>1</v>
      </c>
      <c r="N27" s="47">
        <v>4.4943820224719095</v>
      </c>
      <c r="O27" s="73">
        <f>J27+L27+N27</f>
        <v>30.06794614520991</v>
      </c>
      <c r="P27" s="74">
        <f>O27/100</f>
        <v>0.3006794614520991</v>
      </c>
      <c r="Q27" s="37" t="s">
        <v>30</v>
      </c>
    </row>
    <row r="28" spans="1:17" ht="26.25">
      <c r="A28" s="33">
        <v>17</v>
      </c>
      <c r="B28" s="26">
        <v>102</v>
      </c>
      <c r="C28" s="27">
        <v>100</v>
      </c>
      <c r="D28" s="27" t="s">
        <v>24</v>
      </c>
      <c r="E28" s="27" t="s">
        <v>50</v>
      </c>
      <c r="F28" s="27">
        <v>43</v>
      </c>
      <c r="G28" s="27">
        <v>7</v>
      </c>
      <c r="H28" s="71" t="s">
        <v>32</v>
      </c>
      <c r="I28" s="37">
        <v>10</v>
      </c>
      <c r="J28" s="47">
        <v>6.451612903225806</v>
      </c>
      <c r="K28" s="37">
        <v>410</v>
      </c>
      <c r="L28" s="48">
        <v>19.121951219512194</v>
      </c>
      <c r="M28" s="37">
        <v>1</v>
      </c>
      <c r="N28" s="47">
        <v>4.4943820224719095</v>
      </c>
      <c r="O28" s="73">
        <f>J28+L28+N28</f>
        <v>30.06794614520991</v>
      </c>
      <c r="P28" s="74">
        <f>O28/100</f>
        <v>0.3006794614520991</v>
      </c>
      <c r="Q28" s="37" t="s">
        <v>30</v>
      </c>
    </row>
    <row r="29" spans="1:17" ht="26.25">
      <c r="A29" s="34">
        <v>18</v>
      </c>
      <c r="B29" s="26">
        <v>102</v>
      </c>
      <c r="C29" s="27">
        <v>101</v>
      </c>
      <c r="D29" s="27" t="s">
        <v>24</v>
      </c>
      <c r="E29" s="27" t="s">
        <v>51</v>
      </c>
      <c r="F29" s="27">
        <v>43</v>
      </c>
      <c r="G29" s="27">
        <v>7</v>
      </c>
      <c r="H29" s="71" t="s">
        <v>32</v>
      </c>
      <c r="I29" s="37">
        <v>10</v>
      </c>
      <c r="J29" s="47">
        <v>6.451612903225806</v>
      </c>
      <c r="K29" s="37">
        <v>410</v>
      </c>
      <c r="L29" s="48">
        <v>19.121951219512194</v>
      </c>
      <c r="M29" s="37">
        <v>1</v>
      </c>
      <c r="N29" s="47">
        <v>4.4943820224719095</v>
      </c>
      <c r="O29" s="73">
        <f>J29+L29+N29</f>
        <v>30.06794614520991</v>
      </c>
      <c r="P29" s="74">
        <f>O29/100</f>
        <v>0.3006794614520991</v>
      </c>
      <c r="Q29" s="37" t="s">
        <v>30</v>
      </c>
    </row>
    <row r="30" spans="1:17" ht="26.25">
      <c r="A30" s="34">
        <v>19</v>
      </c>
      <c r="B30" s="26">
        <v>102</v>
      </c>
      <c r="C30" s="27">
        <v>103</v>
      </c>
      <c r="D30" s="27" t="s">
        <v>24</v>
      </c>
      <c r="E30" s="27" t="s">
        <v>52</v>
      </c>
      <c r="F30" s="27">
        <v>43</v>
      </c>
      <c r="G30" s="27">
        <v>7</v>
      </c>
      <c r="H30" s="71" t="s">
        <v>32</v>
      </c>
      <c r="I30" s="37">
        <v>10</v>
      </c>
      <c r="J30" s="47">
        <v>6.451612903225806</v>
      </c>
      <c r="K30" s="37">
        <v>410</v>
      </c>
      <c r="L30" s="48">
        <v>19.121951219512194</v>
      </c>
      <c r="M30" s="37">
        <v>1</v>
      </c>
      <c r="N30" s="47">
        <v>4.4943820224719095</v>
      </c>
      <c r="O30" s="73">
        <f>J30+L30+N30</f>
        <v>30.06794614520991</v>
      </c>
      <c r="P30" s="74">
        <f>O30/100</f>
        <v>0.3006794614520991</v>
      </c>
      <c r="Q30" s="37" t="s">
        <v>30</v>
      </c>
    </row>
    <row r="31" spans="1:17" ht="26.25">
      <c r="A31" s="33">
        <v>20</v>
      </c>
      <c r="B31" s="26">
        <v>102</v>
      </c>
      <c r="C31" s="27">
        <v>104</v>
      </c>
      <c r="D31" s="27" t="s">
        <v>24</v>
      </c>
      <c r="E31" s="27" t="s">
        <v>53</v>
      </c>
      <c r="F31" s="27">
        <v>43</v>
      </c>
      <c r="G31" s="27">
        <v>7</v>
      </c>
      <c r="H31" s="71" t="s">
        <v>32</v>
      </c>
      <c r="I31" s="37">
        <v>10</v>
      </c>
      <c r="J31" s="47">
        <v>6.451612903225806</v>
      </c>
      <c r="K31" s="37">
        <v>410</v>
      </c>
      <c r="L31" s="48">
        <v>19.121951219512194</v>
      </c>
      <c r="M31" s="37">
        <v>1</v>
      </c>
      <c r="N31" s="47">
        <v>4.4943820224719095</v>
      </c>
      <c r="O31" s="73">
        <f>J31+L31+N31</f>
        <v>30.06794614520991</v>
      </c>
      <c r="P31" s="74">
        <f>O31/100</f>
        <v>0.3006794614520991</v>
      </c>
      <c r="Q31" s="37" t="s">
        <v>30</v>
      </c>
    </row>
    <row r="32" spans="1:17" ht="26.25">
      <c r="A32" s="34">
        <v>21</v>
      </c>
      <c r="B32" s="26">
        <v>102</v>
      </c>
      <c r="C32" s="27">
        <v>105</v>
      </c>
      <c r="D32" s="27" t="s">
        <v>24</v>
      </c>
      <c r="E32" s="27" t="s">
        <v>54</v>
      </c>
      <c r="F32" s="27">
        <v>43</v>
      </c>
      <c r="G32" s="27">
        <v>7</v>
      </c>
      <c r="H32" s="71" t="s">
        <v>32</v>
      </c>
      <c r="I32" s="37">
        <v>13</v>
      </c>
      <c r="J32" s="47">
        <v>8.387096774193548</v>
      </c>
      <c r="K32" s="37">
        <v>410</v>
      </c>
      <c r="L32" s="48">
        <v>19.121951219512194</v>
      </c>
      <c r="M32" s="37">
        <v>1</v>
      </c>
      <c r="N32" s="47">
        <v>4.4943820224719095</v>
      </c>
      <c r="O32" s="73">
        <f>J32+L32+N32</f>
        <v>32.00343001617765</v>
      </c>
      <c r="P32" s="74">
        <f>O32/100</f>
        <v>0.32003430016177653</v>
      </c>
      <c r="Q32" s="37" t="s">
        <v>30</v>
      </c>
    </row>
    <row r="33" spans="1:17" ht="26.25">
      <c r="A33" s="34">
        <v>22</v>
      </c>
      <c r="B33" s="26">
        <v>102</v>
      </c>
      <c r="C33" s="27">
        <v>106</v>
      </c>
      <c r="D33" s="27" t="s">
        <v>24</v>
      </c>
      <c r="E33" s="27" t="s">
        <v>55</v>
      </c>
      <c r="F33" s="27">
        <v>43</v>
      </c>
      <c r="G33" s="27">
        <v>7</v>
      </c>
      <c r="H33" s="71" t="s">
        <v>32</v>
      </c>
      <c r="I33" s="37">
        <v>13</v>
      </c>
      <c r="J33" s="47">
        <v>8.387096774193548</v>
      </c>
      <c r="K33" s="37">
        <v>410</v>
      </c>
      <c r="L33" s="48">
        <v>19.121951219512194</v>
      </c>
      <c r="M33" s="37">
        <v>1</v>
      </c>
      <c r="N33" s="47">
        <v>4.4943820224719095</v>
      </c>
      <c r="O33" s="73">
        <f>J33+L33+N33</f>
        <v>32.00343001617765</v>
      </c>
      <c r="P33" s="74">
        <f>O33/100</f>
        <v>0.32003430016177653</v>
      </c>
      <c r="Q33" s="37" t="s">
        <v>30</v>
      </c>
    </row>
    <row r="34" spans="1:17" ht="26.25">
      <c r="A34" s="33">
        <v>23</v>
      </c>
      <c r="B34" s="26">
        <v>102</v>
      </c>
      <c r="C34" s="27">
        <v>110</v>
      </c>
      <c r="D34" s="27" t="s">
        <v>24</v>
      </c>
      <c r="E34" s="27" t="s">
        <v>56</v>
      </c>
      <c r="F34" s="27">
        <v>43</v>
      </c>
      <c r="G34" s="27">
        <v>7</v>
      </c>
      <c r="H34" s="71" t="s">
        <v>32</v>
      </c>
      <c r="I34" s="37">
        <v>10</v>
      </c>
      <c r="J34" s="47">
        <v>6.451612903225806</v>
      </c>
      <c r="K34" s="37">
        <v>410</v>
      </c>
      <c r="L34" s="48">
        <v>19.121951219512194</v>
      </c>
      <c r="M34" s="37">
        <v>1</v>
      </c>
      <c r="N34" s="47">
        <v>4.4943820224719095</v>
      </c>
      <c r="O34" s="73">
        <f>J34+L34+N34</f>
        <v>30.06794614520991</v>
      </c>
      <c r="P34" s="74">
        <f>O34/100</f>
        <v>0.3006794614520991</v>
      </c>
      <c r="Q34" s="37" t="s">
        <v>30</v>
      </c>
    </row>
    <row r="35" spans="1:17" ht="26.25">
      <c r="A35" s="34">
        <v>24</v>
      </c>
      <c r="B35" s="26">
        <v>102</v>
      </c>
      <c r="C35" s="27">
        <v>116</v>
      </c>
      <c r="D35" s="27" t="s">
        <v>24</v>
      </c>
      <c r="E35" s="27" t="s">
        <v>57</v>
      </c>
      <c r="F35" s="27">
        <v>43</v>
      </c>
      <c r="G35" s="27">
        <v>7</v>
      </c>
      <c r="H35" s="71" t="s">
        <v>32</v>
      </c>
      <c r="I35" s="37">
        <v>10</v>
      </c>
      <c r="J35" s="47">
        <v>6.451612903225806</v>
      </c>
      <c r="K35" s="37">
        <v>410</v>
      </c>
      <c r="L35" s="48">
        <v>19.121951219512194</v>
      </c>
      <c r="M35" s="37">
        <v>1</v>
      </c>
      <c r="N35" s="47">
        <v>4.4943820224719095</v>
      </c>
      <c r="O35" s="73">
        <f>J35+L35+N35</f>
        <v>30.06794614520991</v>
      </c>
      <c r="P35" s="74">
        <f>O35/100</f>
        <v>0.3006794614520991</v>
      </c>
      <c r="Q35" s="37" t="s">
        <v>30</v>
      </c>
    </row>
    <row r="36" spans="1:17" ht="26.25">
      <c r="A36" s="34">
        <v>25</v>
      </c>
      <c r="B36" s="26">
        <v>102</v>
      </c>
      <c r="C36" s="27">
        <v>117</v>
      </c>
      <c r="D36" s="27" t="s">
        <v>24</v>
      </c>
      <c r="E36" s="27" t="s">
        <v>58</v>
      </c>
      <c r="F36" s="27">
        <v>43</v>
      </c>
      <c r="G36" s="27">
        <v>7</v>
      </c>
      <c r="H36" s="71" t="s">
        <v>32</v>
      </c>
      <c r="I36" s="37">
        <v>10</v>
      </c>
      <c r="J36" s="47">
        <v>6.451612903225806</v>
      </c>
      <c r="K36" s="37">
        <v>410</v>
      </c>
      <c r="L36" s="48">
        <v>19.121951219512194</v>
      </c>
      <c r="M36" s="37">
        <v>1</v>
      </c>
      <c r="N36" s="47">
        <v>4.4943820224719095</v>
      </c>
      <c r="O36" s="73">
        <f>J36+L36+N36</f>
        <v>30.06794614520991</v>
      </c>
      <c r="P36" s="74">
        <f>O36/100</f>
        <v>0.3006794614520991</v>
      </c>
      <c r="Q36" s="37" t="s">
        <v>30</v>
      </c>
    </row>
    <row r="37" spans="1:17" ht="26.25">
      <c r="A37" s="33">
        <v>26</v>
      </c>
      <c r="B37" s="26">
        <v>102</v>
      </c>
      <c r="C37" s="27">
        <v>120</v>
      </c>
      <c r="D37" s="27" t="s">
        <v>24</v>
      </c>
      <c r="E37" s="27" t="s">
        <v>59</v>
      </c>
      <c r="F37" s="27">
        <v>43</v>
      </c>
      <c r="G37" s="27">
        <v>7</v>
      </c>
      <c r="H37" s="71" t="s">
        <v>32</v>
      </c>
      <c r="I37" s="37">
        <v>10</v>
      </c>
      <c r="J37" s="47">
        <v>6.451612903225806</v>
      </c>
      <c r="K37" s="37">
        <v>410</v>
      </c>
      <c r="L37" s="48">
        <v>19.121951219512194</v>
      </c>
      <c r="M37" s="37">
        <v>1</v>
      </c>
      <c r="N37" s="47">
        <v>4.4943820224719095</v>
      </c>
      <c r="O37" s="73">
        <f>J37+L37+N37</f>
        <v>30.06794614520991</v>
      </c>
      <c r="P37" s="74">
        <f>O37/100</f>
        <v>0.3006794614520991</v>
      </c>
      <c r="Q37" s="37" t="s">
        <v>30</v>
      </c>
    </row>
    <row r="38" spans="1:17" ht="26.25">
      <c r="A38" s="34">
        <v>27</v>
      </c>
      <c r="B38" s="26">
        <v>102</v>
      </c>
      <c r="C38" s="27">
        <v>122</v>
      </c>
      <c r="D38" s="27" t="s">
        <v>24</v>
      </c>
      <c r="E38" s="27" t="s">
        <v>60</v>
      </c>
      <c r="F38" s="27">
        <v>43</v>
      </c>
      <c r="G38" s="27">
        <v>7</v>
      </c>
      <c r="H38" s="71" t="s">
        <v>32</v>
      </c>
      <c r="I38" s="37">
        <v>10</v>
      </c>
      <c r="J38" s="47">
        <v>6.451612903225806</v>
      </c>
      <c r="K38" s="37">
        <v>410</v>
      </c>
      <c r="L38" s="48">
        <v>19.121951219512194</v>
      </c>
      <c r="M38" s="37">
        <v>1</v>
      </c>
      <c r="N38" s="47">
        <v>4.4943820224719095</v>
      </c>
      <c r="O38" s="73">
        <f>J38+L38+N38</f>
        <v>30.06794614520991</v>
      </c>
      <c r="P38" s="74">
        <f>O38/100</f>
        <v>0.3006794614520991</v>
      </c>
      <c r="Q38" s="37" t="s">
        <v>30</v>
      </c>
    </row>
    <row r="39" spans="1:17" ht="26.25">
      <c r="A39" s="34">
        <v>28</v>
      </c>
      <c r="B39" s="26">
        <v>102</v>
      </c>
      <c r="C39" s="27">
        <v>125</v>
      </c>
      <c r="D39" s="27" t="s">
        <v>24</v>
      </c>
      <c r="E39" s="27" t="s">
        <v>61</v>
      </c>
      <c r="F39" s="27">
        <v>43</v>
      </c>
      <c r="G39" s="27">
        <v>7</v>
      </c>
      <c r="H39" s="71" t="s">
        <v>32</v>
      </c>
      <c r="I39" s="37">
        <v>10</v>
      </c>
      <c r="J39" s="47">
        <v>6.451612903225806</v>
      </c>
      <c r="K39" s="37">
        <v>410</v>
      </c>
      <c r="L39" s="48">
        <v>19.121951219512194</v>
      </c>
      <c r="M39" s="37">
        <v>1</v>
      </c>
      <c r="N39" s="47">
        <v>4.4943820224719095</v>
      </c>
      <c r="O39" s="73">
        <f>J39+L39+N39</f>
        <v>30.06794614520991</v>
      </c>
      <c r="P39" s="74">
        <f>O39/100</f>
        <v>0.3006794614520991</v>
      </c>
      <c r="Q39" s="37" t="s">
        <v>30</v>
      </c>
    </row>
    <row r="40" spans="1:17" ht="26.25">
      <c r="A40" s="33">
        <v>29</v>
      </c>
      <c r="B40" s="26">
        <v>102</v>
      </c>
      <c r="C40" s="27">
        <v>126</v>
      </c>
      <c r="D40" s="27" t="s">
        <v>24</v>
      </c>
      <c r="E40" s="27" t="s">
        <v>62</v>
      </c>
      <c r="F40" s="27">
        <v>43</v>
      </c>
      <c r="G40" s="27">
        <v>7</v>
      </c>
      <c r="H40" s="71" t="s">
        <v>32</v>
      </c>
      <c r="I40" s="37">
        <v>10</v>
      </c>
      <c r="J40" s="47">
        <v>6.451612903225806</v>
      </c>
      <c r="K40" s="37">
        <v>410</v>
      </c>
      <c r="L40" s="48">
        <v>19.121951219512194</v>
      </c>
      <c r="M40" s="37">
        <v>1</v>
      </c>
      <c r="N40" s="47">
        <v>4.4943820224719095</v>
      </c>
      <c r="O40" s="73">
        <f>J40+L40+N40</f>
        <v>30.06794614520991</v>
      </c>
      <c r="P40" s="74">
        <f>O40/100</f>
        <v>0.3006794614520991</v>
      </c>
      <c r="Q40" s="37" t="s">
        <v>30</v>
      </c>
    </row>
    <row r="41" spans="1:17" ht="26.25">
      <c r="A41" s="34">
        <v>30</v>
      </c>
      <c r="B41" s="26">
        <v>102</v>
      </c>
      <c r="C41" s="27">
        <v>127</v>
      </c>
      <c r="D41" s="27" t="s">
        <v>24</v>
      </c>
      <c r="E41" s="27" t="s">
        <v>63</v>
      </c>
      <c r="F41" s="27">
        <v>43</v>
      </c>
      <c r="G41" s="27">
        <v>7</v>
      </c>
      <c r="H41" s="71" t="s">
        <v>32</v>
      </c>
      <c r="I41" s="37">
        <v>10</v>
      </c>
      <c r="J41" s="47">
        <v>6.451612903225806</v>
      </c>
      <c r="K41" s="37">
        <v>410</v>
      </c>
      <c r="L41" s="48">
        <v>19.121951219512194</v>
      </c>
      <c r="M41" s="37">
        <v>1</v>
      </c>
      <c r="N41" s="47">
        <v>4.4943820224719095</v>
      </c>
      <c r="O41" s="73">
        <f>J41+L41+N41</f>
        <v>30.06794614520991</v>
      </c>
      <c r="P41" s="74">
        <f>O41/100</f>
        <v>0.3006794614520991</v>
      </c>
      <c r="Q41" s="37" t="s">
        <v>30</v>
      </c>
    </row>
    <row r="42" spans="1:17" ht="26.25">
      <c r="A42" s="34">
        <v>31</v>
      </c>
      <c r="B42" s="26">
        <v>102</v>
      </c>
      <c r="C42" s="27">
        <v>128</v>
      </c>
      <c r="D42" s="27" t="s">
        <v>24</v>
      </c>
      <c r="E42" s="27" t="s">
        <v>64</v>
      </c>
      <c r="F42" s="27">
        <v>43</v>
      </c>
      <c r="G42" s="27">
        <v>7</v>
      </c>
      <c r="H42" s="71" t="s">
        <v>32</v>
      </c>
      <c r="I42" s="37">
        <v>10</v>
      </c>
      <c r="J42" s="47">
        <v>6.451612903225806</v>
      </c>
      <c r="K42" s="37">
        <v>410</v>
      </c>
      <c r="L42" s="48">
        <v>19.121951219512194</v>
      </c>
      <c r="M42" s="37">
        <v>1</v>
      </c>
      <c r="N42" s="47">
        <v>4.4943820224719095</v>
      </c>
      <c r="O42" s="73">
        <f>J42+L42+N42</f>
        <v>30.06794614520991</v>
      </c>
      <c r="P42" s="74">
        <f>O42/100</f>
        <v>0.3006794614520991</v>
      </c>
      <c r="Q42" s="37" t="s">
        <v>30</v>
      </c>
    </row>
    <row r="43" spans="1:17" ht="26.25">
      <c r="A43" s="33">
        <v>32</v>
      </c>
      <c r="B43" s="26">
        <v>102</v>
      </c>
      <c r="C43" s="27">
        <v>131</v>
      </c>
      <c r="D43" s="27" t="s">
        <v>24</v>
      </c>
      <c r="E43" s="27" t="s">
        <v>56</v>
      </c>
      <c r="F43" s="27">
        <v>43</v>
      </c>
      <c r="G43" s="27">
        <v>7</v>
      </c>
      <c r="H43" s="71" t="s">
        <v>32</v>
      </c>
      <c r="I43" s="37">
        <v>10</v>
      </c>
      <c r="J43" s="47">
        <v>6.451612903225806</v>
      </c>
      <c r="K43" s="37">
        <v>410</v>
      </c>
      <c r="L43" s="48">
        <v>19.121951219512194</v>
      </c>
      <c r="M43" s="37">
        <v>1</v>
      </c>
      <c r="N43" s="47">
        <v>4.4943820224719095</v>
      </c>
      <c r="O43" s="73">
        <f>J43+L43+N43</f>
        <v>30.06794614520991</v>
      </c>
      <c r="P43" s="74">
        <f>O43/100</f>
        <v>0.3006794614520991</v>
      </c>
      <c r="Q43" s="37" t="s">
        <v>30</v>
      </c>
    </row>
    <row r="44" spans="1:17" ht="26.25">
      <c r="A44" s="34">
        <v>33</v>
      </c>
      <c r="B44" s="26">
        <v>102</v>
      </c>
      <c r="C44" s="27">
        <v>133</v>
      </c>
      <c r="D44" s="27" t="s">
        <v>24</v>
      </c>
      <c r="E44" s="27" t="s">
        <v>65</v>
      </c>
      <c r="F44" s="27">
        <v>43</v>
      </c>
      <c r="G44" s="27">
        <v>7</v>
      </c>
      <c r="H44" s="71" t="s">
        <v>32</v>
      </c>
      <c r="I44" s="37">
        <v>10</v>
      </c>
      <c r="J44" s="47">
        <v>6.451612903225806</v>
      </c>
      <c r="K44" s="37">
        <v>410</v>
      </c>
      <c r="L44" s="48">
        <v>19.121951219512194</v>
      </c>
      <c r="M44" s="37">
        <v>1</v>
      </c>
      <c r="N44" s="47">
        <v>4.4943820224719095</v>
      </c>
      <c r="O44" s="73">
        <f>J44+L44+N44</f>
        <v>30.06794614520991</v>
      </c>
      <c r="P44" s="74">
        <f>O44/100</f>
        <v>0.3006794614520991</v>
      </c>
      <c r="Q44" s="37" t="s">
        <v>30</v>
      </c>
    </row>
    <row r="45" spans="1:17" ht="26.25">
      <c r="A45" s="34">
        <v>34</v>
      </c>
      <c r="B45" s="26">
        <v>102</v>
      </c>
      <c r="C45" s="27">
        <v>134</v>
      </c>
      <c r="D45" s="27" t="s">
        <v>24</v>
      </c>
      <c r="E45" s="27" t="s">
        <v>66</v>
      </c>
      <c r="F45" s="27">
        <v>43</v>
      </c>
      <c r="G45" s="27">
        <v>7</v>
      </c>
      <c r="H45" s="71" t="s">
        <v>32</v>
      </c>
      <c r="I45" s="37">
        <v>10</v>
      </c>
      <c r="J45" s="47">
        <v>6.451612903225806</v>
      </c>
      <c r="K45" s="37">
        <v>410</v>
      </c>
      <c r="L45" s="48">
        <v>19.121951219512194</v>
      </c>
      <c r="M45" s="37">
        <v>1</v>
      </c>
      <c r="N45" s="47">
        <v>4.4943820224719095</v>
      </c>
      <c r="O45" s="73">
        <f>J45+L45+N45</f>
        <v>30.06794614520991</v>
      </c>
      <c r="P45" s="74">
        <f>O45/100</f>
        <v>0.3006794614520991</v>
      </c>
      <c r="Q45" s="37" t="s">
        <v>30</v>
      </c>
    </row>
    <row r="46" spans="1:17" ht="26.25">
      <c r="A46" s="33">
        <v>35</v>
      </c>
      <c r="B46" s="26">
        <v>102</v>
      </c>
      <c r="C46" s="27">
        <v>14</v>
      </c>
      <c r="D46" s="27" t="s">
        <v>24</v>
      </c>
      <c r="E46" s="27">
        <v>40077</v>
      </c>
      <c r="F46" s="27">
        <v>43</v>
      </c>
      <c r="G46" s="27">
        <v>8</v>
      </c>
      <c r="H46" s="71" t="s">
        <v>32</v>
      </c>
      <c r="I46" s="37">
        <v>10</v>
      </c>
      <c r="J46" s="47">
        <v>6.451612903225806</v>
      </c>
      <c r="K46" s="37">
        <v>410</v>
      </c>
      <c r="L46" s="48">
        <v>19.121951219512194</v>
      </c>
      <c r="M46" s="37">
        <v>1</v>
      </c>
      <c r="N46" s="47">
        <v>4.4943820224719095</v>
      </c>
      <c r="O46" s="73">
        <f>J46+L46+N46</f>
        <v>30.06794614520991</v>
      </c>
      <c r="P46" s="74">
        <f>O46/100</f>
        <v>0.3006794614520991</v>
      </c>
      <c r="Q46" s="37" t="s">
        <v>30</v>
      </c>
    </row>
    <row r="47" spans="1:17" ht="26.25">
      <c r="A47" s="34">
        <v>36</v>
      </c>
      <c r="B47" s="26">
        <v>102</v>
      </c>
      <c r="C47" s="27">
        <v>16</v>
      </c>
      <c r="D47" s="27" t="s">
        <v>24</v>
      </c>
      <c r="E47" s="27">
        <v>39868</v>
      </c>
      <c r="F47" s="27">
        <v>43</v>
      </c>
      <c r="G47" s="27">
        <v>8</v>
      </c>
      <c r="H47" s="71" t="s">
        <v>32</v>
      </c>
      <c r="I47" s="37">
        <v>10</v>
      </c>
      <c r="J47" s="47">
        <v>6.451612903225806</v>
      </c>
      <c r="K47" s="37">
        <v>410</v>
      </c>
      <c r="L47" s="48">
        <v>19.121951219512194</v>
      </c>
      <c r="M47" s="37">
        <v>1</v>
      </c>
      <c r="N47" s="47">
        <v>4.4943820224719095</v>
      </c>
      <c r="O47" s="73">
        <f>J47+L47+N47</f>
        <v>30.06794614520991</v>
      </c>
      <c r="P47" s="74">
        <f>O47/100</f>
        <v>0.3006794614520991</v>
      </c>
      <c r="Q47" s="37" t="s">
        <v>30</v>
      </c>
    </row>
    <row r="48" spans="1:17" ht="26.25">
      <c r="A48" s="34">
        <v>37</v>
      </c>
      <c r="B48" s="26">
        <v>102</v>
      </c>
      <c r="C48" s="27">
        <v>10</v>
      </c>
      <c r="D48" s="27" t="s">
        <v>24</v>
      </c>
      <c r="E48" s="27">
        <v>39821</v>
      </c>
      <c r="F48" s="27">
        <v>43</v>
      </c>
      <c r="G48" s="27">
        <v>8</v>
      </c>
      <c r="H48" s="71" t="s">
        <v>32</v>
      </c>
      <c r="I48" s="37">
        <v>10</v>
      </c>
      <c r="J48" s="47">
        <v>6.451612903225806</v>
      </c>
      <c r="K48" s="37">
        <v>410</v>
      </c>
      <c r="L48" s="48">
        <v>19.121951219512194</v>
      </c>
      <c r="M48" s="37">
        <v>1</v>
      </c>
      <c r="N48" s="47">
        <v>4.4943820224719095</v>
      </c>
      <c r="O48" s="73">
        <f>J48+L48+N48</f>
        <v>30.06794614520991</v>
      </c>
      <c r="P48" s="74">
        <f>O48/100</f>
        <v>0.3006794614520991</v>
      </c>
      <c r="Q48" s="37" t="s">
        <v>30</v>
      </c>
    </row>
    <row r="49" spans="1:17" ht="26.25">
      <c r="A49" s="33">
        <v>38</v>
      </c>
      <c r="B49" s="26">
        <v>102</v>
      </c>
      <c r="C49" s="27">
        <v>14</v>
      </c>
      <c r="D49" s="27" t="s">
        <v>24</v>
      </c>
      <c r="E49" s="27">
        <v>40077</v>
      </c>
      <c r="F49" s="27">
        <v>43</v>
      </c>
      <c r="G49" s="27">
        <v>8</v>
      </c>
      <c r="H49" s="71" t="s">
        <v>32</v>
      </c>
      <c r="I49" s="37">
        <v>13</v>
      </c>
      <c r="J49" s="47">
        <v>8.387096774193548</v>
      </c>
      <c r="K49" s="37">
        <v>410</v>
      </c>
      <c r="L49" s="48">
        <v>19.121951219512194</v>
      </c>
      <c r="M49" s="37">
        <v>1</v>
      </c>
      <c r="N49" s="47">
        <v>4.4943820224719095</v>
      </c>
      <c r="O49" s="73">
        <f>J49+L49+N49</f>
        <v>32.00343001617765</v>
      </c>
      <c r="P49" s="74">
        <f>O49/100</f>
        <v>0.32003430016177653</v>
      </c>
      <c r="Q49" s="37" t="s">
        <v>30</v>
      </c>
    </row>
    <row r="50" spans="1:17" ht="26.25">
      <c r="A50" s="34">
        <v>39</v>
      </c>
      <c r="B50" s="26">
        <v>102</v>
      </c>
      <c r="C50" s="27">
        <v>16</v>
      </c>
      <c r="D50" s="27" t="s">
        <v>24</v>
      </c>
      <c r="E50" s="27">
        <v>39868</v>
      </c>
      <c r="F50" s="27">
        <v>43</v>
      </c>
      <c r="G50" s="27">
        <v>8</v>
      </c>
      <c r="H50" s="71" t="s">
        <v>32</v>
      </c>
      <c r="I50" s="37">
        <v>10</v>
      </c>
      <c r="J50" s="47">
        <v>6.451612903225806</v>
      </c>
      <c r="K50" s="37">
        <v>410</v>
      </c>
      <c r="L50" s="48">
        <v>19.121951219512194</v>
      </c>
      <c r="M50" s="37">
        <v>1</v>
      </c>
      <c r="N50" s="47">
        <v>4.4943820224719095</v>
      </c>
      <c r="O50" s="73">
        <f>J50+L50+N50</f>
        <v>30.06794614520991</v>
      </c>
      <c r="P50" s="74">
        <f>O50/100</f>
        <v>0.3006794614520991</v>
      </c>
      <c r="Q50" s="37" t="s">
        <v>30</v>
      </c>
    </row>
    <row r="51" spans="1:17" ht="26.25">
      <c r="A51" s="34">
        <v>40</v>
      </c>
      <c r="B51" s="26">
        <v>102</v>
      </c>
      <c r="C51" s="27">
        <v>30</v>
      </c>
      <c r="D51" s="27" t="s">
        <v>24</v>
      </c>
      <c r="E51" s="27">
        <v>39667</v>
      </c>
      <c r="F51" s="27">
        <v>43</v>
      </c>
      <c r="G51" s="27">
        <v>8</v>
      </c>
      <c r="H51" s="71" t="s">
        <v>32</v>
      </c>
      <c r="I51" s="37">
        <v>10</v>
      </c>
      <c r="J51" s="47">
        <v>6.451612903225806</v>
      </c>
      <c r="K51" s="37">
        <v>410</v>
      </c>
      <c r="L51" s="48">
        <v>19.121951219512194</v>
      </c>
      <c r="M51" s="37">
        <v>1</v>
      </c>
      <c r="N51" s="47">
        <v>4.4943820224719095</v>
      </c>
      <c r="O51" s="73">
        <f>J51+L51+N51</f>
        <v>30.06794614520991</v>
      </c>
      <c r="P51" s="74">
        <f>O51/100</f>
        <v>0.3006794614520991</v>
      </c>
      <c r="Q51" s="37" t="s">
        <v>30</v>
      </c>
    </row>
    <row r="52" spans="1:17" ht="26.25">
      <c r="A52" s="33">
        <v>41</v>
      </c>
      <c r="B52" s="26">
        <v>102</v>
      </c>
      <c r="C52" s="27">
        <v>31</v>
      </c>
      <c r="D52" s="27" t="s">
        <v>24</v>
      </c>
      <c r="E52" s="27">
        <v>39954</v>
      </c>
      <c r="F52" s="27">
        <v>43</v>
      </c>
      <c r="G52" s="27">
        <v>8</v>
      </c>
      <c r="H52" s="71" t="s">
        <v>32</v>
      </c>
      <c r="I52" s="37">
        <v>12</v>
      </c>
      <c r="J52" s="47">
        <v>7.741935483870968</v>
      </c>
      <c r="K52" s="37">
        <v>410</v>
      </c>
      <c r="L52" s="48">
        <v>19.121951219512194</v>
      </c>
      <c r="M52" s="37">
        <v>1</v>
      </c>
      <c r="N52" s="47">
        <v>4.4943820224719095</v>
      </c>
      <c r="O52" s="73">
        <f>J52+L52+N52</f>
        <v>31.358268725855073</v>
      </c>
      <c r="P52" s="74">
        <f>O52/100</f>
        <v>0.3135826872585507</v>
      </c>
      <c r="Q52" s="37" t="s">
        <v>30</v>
      </c>
    </row>
    <row r="53" spans="1:17" ht="26.25">
      <c r="A53" s="34">
        <v>42</v>
      </c>
      <c r="B53" s="26">
        <v>102</v>
      </c>
      <c r="C53" s="27">
        <v>32</v>
      </c>
      <c r="D53" s="27" t="s">
        <v>24</v>
      </c>
      <c r="E53" s="27">
        <v>39885</v>
      </c>
      <c r="F53" s="27">
        <v>43</v>
      </c>
      <c r="G53" s="27">
        <v>8</v>
      </c>
      <c r="H53" s="71" t="s">
        <v>32</v>
      </c>
      <c r="I53" s="37">
        <v>10</v>
      </c>
      <c r="J53" s="47">
        <v>6.451612903225806</v>
      </c>
      <c r="K53" s="37">
        <v>410</v>
      </c>
      <c r="L53" s="48">
        <v>19.121951219512194</v>
      </c>
      <c r="M53" s="37">
        <v>1</v>
      </c>
      <c r="N53" s="47">
        <v>4.4943820224719095</v>
      </c>
      <c r="O53" s="73">
        <f>J53+L53+N53</f>
        <v>30.06794614520991</v>
      </c>
      <c r="P53" s="74">
        <f>O53/100</f>
        <v>0.3006794614520991</v>
      </c>
      <c r="Q53" s="37" t="s">
        <v>30</v>
      </c>
    </row>
    <row r="54" spans="1:17" ht="26.25">
      <c r="A54" s="34">
        <v>43</v>
      </c>
      <c r="B54" s="26">
        <v>102</v>
      </c>
      <c r="C54" s="27">
        <v>43</v>
      </c>
      <c r="D54" s="27" t="s">
        <v>24</v>
      </c>
      <c r="E54" s="27">
        <v>40037</v>
      </c>
      <c r="F54" s="27">
        <v>43</v>
      </c>
      <c r="G54" s="27">
        <v>8</v>
      </c>
      <c r="H54" s="71" t="s">
        <v>32</v>
      </c>
      <c r="I54" s="37">
        <v>15</v>
      </c>
      <c r="J54" s="47">
        <v>9.67741935483871</v>
      </c>
      <c r="K54" s="37">
        <v>410</v>
      </c>
      <c r="L54" s="48">
        <v>19.121951219512194</v>
      </c>
      <c r="M54" s="37">
        <v>1</v>
      </c>
      <c r="N54" s="47">
        <v>4.4943820224719095</v>
      </c>
      <c r="O54" s="73">
        <f>J54+L54+N54</f>
        <v>33.29375259682281</v>
      </c>
      <c r="P54" s="74">
        <f>O54/100</f>
        <v>0.3329375259682281</v>
      </c>
      <c r="Q54" s="37" t="s">
        <v>30</v>
      </c>
    </row>
    <row r="55" spans="1:17" ht="26.25">
      <c r="A55" s="33">
        <v>44</v>
      </c>
      <c r="B55" s="26">
        <v>102</v>
      </c>
      <c r="C55" s="27">
        <v>44</v>
      </c>
      <c r="D55" s="27" t="s">
        <v>24</v>
      </c>
      <c r="E55" s="27">
        <v>40096</v>
      </c>
      <c r="F55" s="27">
        <v>43</v>
      </c>
      <c r="G55" s="27">
        <v>8</v>
      </c>
      <c r="H55" s="71" t="s">
        <v>32</v>
      </c>
      <c r="I55" s="37">
        <v>15</v>
      </c>
      <c r="J55" s="47">
        <v>9.67741935483871</v>
      </c>
      <c r="K55" s="37">
        <v>410</v>
      </c>
      <c r="L55" s="48">
        <v>19.121951219512194</v>
      </c>
      <c r="M55" s="37">
        <v>1</v>
      </c>
      <c r="N55" s="47">
        <v>4.4943820224719095</v>
      </c>
      <c r="O55" s="73">
        <f>J55+L55+N55</f>
        <v>33.29375259682281</v>
      </c>
      <c r="P55" s="74">
        <f>O55/100</f>
        <v>0.3329375259682281</v>
      </c>
      <c r="Q55" s="37" t="s">
        <v>30</v>
      </c>
    </row>
    <row r="56" spans="1:17" ht="26.25">
      <c r="A56" s="34">
        <v>45</v>
      </c>
      <c r="B56" s="26">
        <v>102</v>
      </c>
      <c r="C56" s="27">
        <v>48</v>
      </c>
      <c r="D56" s="27" t="s">
        <v>24</v>
      </c>
      <c r="E56" s="27">
        <v>40030</v>
      </c>
      <c r="F56" s="27">
        <v>43</v>
      </c>
      <c r="G56" s="27">
        <v>8</v>
      </c>
      <c r="H56" s="71" t="s">
        <v>32</v>
      </c>
      <c r="I56" s="37">
        <v>14</v>
      </c>
      <c r="J56" s="47">
        <v>9.03225806451613</v>
      </c>
      <c r="K56" s="37">
        <v>410</v>
      </c>
      <c r="L56" s="48">
        <v>19.121951219512194</v>
      </c>
      <c r="M56" s="37">
        <v>1</v>
      </c>
      <c r="N56" s="47">
        <v>4.4943820224719095</v>
      </c>
      <c r="O56" s="73">
        <f>J56+L56+N56</f>
        <v>32.648591306500236</v>
      </c>
      <c r="P56" s="74">
        <f>O56/100</f>
        <v>0.32648591306500235</v>
      </c>
      <c r="Q56" s="37" t="s">
        <v>30</v>
      </c>
    </row>
    <row r="57" spans="1:17" ht="26.25">
      <c r="A57" s="34">
        <v>46</v>
      </c>
      <c r="B57" s="26">
        <v>102</v>
      </c>
      <c r="C57" s="27">
        <v>49</v>
      </c>
      <c r="D57" s="27" t="s">
        <v>24</v>
      </c>
      <c r="E57" s="27">
        <v>40015</v>
      </c>
      <c r="F57" s="27">
        <v>43</v>
      </c>
      <c r="G57" s="27">
        <v>8</v>
      </c>
      <c r="H57" s="71" t="s">
        <v>32</v>
      </c>
      <c r="I57" s="37">
        <v>13</v>
      </c>
      <c r="J57" s="47">
        <v>8.387096774193548</v>
      </c>
      <c r="K57" s="37">
        <v>410</v>
      </c>
      <c r="L57" s="48">
        <v>19.121951219512194</v>
      </c>
      <c r="M57" s="37">
        <v>1</v>
      </c>
      <c r="N57" s="47">
        <v>4.4943820224719095</v>
      </c>
      <c r="O57" s="73">
        <f>J57+L57+N57</f>
        <v>32.00343001617765</v>
      </c>
      <c r="P57" s="74">
        <f>O57/100</f>
        <v>0.32003430016177653</v>
      </c>
      <c r="Q57" s="37" t="s">
        <v>30</v>
      </c>
    </row>
    <row r="58" spans="1:17" ht="26.25">
      <c r="A58" s="33">
        <v>47</v>
      </c>
      <c r="B58" s="26">
        <v>102</v>
      </c>
      <c r="C58" s="27">
        <v>55</v>
      </c>
      <c r="D58" s="27" t="s">
        <v>24</v>
      </c>
      <c r="E58" s="27">
        <v>39995</v>
      </c>
      <c r="F58" s="27">
        <v>43</v>
      </c>
      <c r="G58" s="27">
        <v>8</v>
      </c>
      <c r="H58" s="71" t="s">
        <v>32</v>
      </c>
      <c r="I58" s="37">
        <v>13</v>
      </c>
      <c r="J58" s="47">
        <v>8.387096774193548</v>
      </c>
      <c r="K58" s="37">
        <v>410</v>
      </c>
      <c r="L58" s="48">
        <v>19.121951219512194</v>
      </c>
      <c r="M58" s="37">
        <v>1</v>
      </c>
      <c r="N58" s="47">
        <v>4.4943820224719095</v>
      </c>
      <c r="O58" s="73">
        <f>J58+L58+N58</f>
        <v>32.00343001617765</v>
      </c>
      <c r="P58" s="74">
        <f>O58/100</f>
        <v>0.32003430016177653</v>
      </c>
      <c r="Q58" s="37" t="s">
        <v>30</v>
      </c>
    </row>
    <row r="59" spans="1:17" ht="26.25">
      <c r="A59" s="34">
        <v>48</v>
      </c>
      <c r="B59" s="26">
        <v>102</v>
      </c>
      <c r="C59" s="27">
        <v>56</v>
      </c>
      <c r="D59" s="27" t="s">
        <v>24</v>
      </c>
      <c r="E59" s="27">
        <v>39970</v>
      </c>
      <c r="F59" s="27">
        <v>43</v>
      </c>
      <c r="G59" s="27">
        <v>8</v>
      </c>
      <c r="H59" s="71" t="s">
        <v>32</v>
      </c>
      <c r="I59" s="37">
        <v>13</v>
      </c>
      <c r="J59" s="47">
        <v>8.387096774193548</v>
      </c>
      <c r="K59" s="37">
        <v>410</v>
      </c>
      <c r="L59" s="48">
        <v>19.121951219512194</v>
      </c>
      <c r="M59" s="37">
        <v>1</v>
      </c>
      <c r="N59" s="47">
        <v>4.4943820224719095</v>
      </c>
      <c r="O59" s="73">
        <f>J59+L59+N59</f>
        <v>32.00343001617765</v>
      </c>
      <c r="P59" s="74">
        <f>O59/100</f>
        <v>0.32003430016177653</v>
      </c>
      <c r="Q59" s="37" t="s">
        <v>30</v>
      </c>
    </row>
    <row r="60" spans="1:17" ht="26.25">
      <c r="A60" s="34">
        <v>49</v>
      </c>
      <c r="B60" s="26">
        <v>102</v>
      </c>
      <c r="C60" s="27">
        <v>58</v>
      </c>
      <c r="D60" s="27" t="s">
        <v>24</v>
      </c>
      <c r="E60" s="27">
        <v>39955</v>
      </c>
      <c r="F60" s="27">
        <v>43</v>
      </c>
      <c r="G60" s="27">
        <v>8</v>
      </c>
      <c r="H60" s="71" t="s">
        <v>32</v>
      </c>
      <c r="I60" s="37">
        <v>14</v>
      </c>
      <c r="J60" s="47">
        <v>9.03225806451613</v>
      </c>
      <c r="K60" s="37">
        <v>410</v>
      </c>
      <c r="L60" s="48">
        <v>19.121951219512194</v>
      </c>
      <c r="M60" s="37">
        <v>1</v>
      </c>
      <c r="N60" s="47">
        <v>4.4943820224719095</v>
      </c>
      <c r="O60" s="73">
        <f>J60+L60+N60</f>
        <v>32.648591306500236</v>
      </c>
      <c r="P60" s="74">
        <f>O60/100</f>
        <v>0.32648591306500235</v>
      </c>
      <c r="Q60" s="37" t="s">
        <v>30</v>
      </c>
    </row>
    <row r="61" spans="1:17" ht="26.25">
      <c r="A61" s="33">
        <v>50</v>
      </c>
      <c r="B61" s="26">
        <v>102</v>
      </c>
      <c r="C61" s="27">
        <v>60</v>
      </c>
      <c r="D61" s="27" t="s">
        <v>24</v>
      </c>
      <c r="E61" s="27">
        <v>39819</v>
      </c>
      <c r="F61" s="27">
        <v>43</v>
      </c>
      <c r="G61" s="27">
        <v>8</v>
      </c>
      <c r="H61" s="71" t="s">
        <v>32</v>
      </c>
      <c r="I61" s="102">
        <v>13</v>
      </c>
      <c r="J61" s="47">
        <v>8.387096774193548</v>
      </c>
      <c r="K61" s="37">
        <v>410</v>
      </c>
      <c r="L61" s="48">
        <v>19.121951219512194</v>
      </c>
      <c r="M61" s="37">
        <v>1</v>
      </c>
      <c r="N61" s="47">
        <v>4.4943820224719095</v>
      </c>
      <c r="O61" s="73">
        <f>J61+L61+N61</f>
        <v>32.00343001617765</v>
      </c>
      <c r="P61" s="74">
        <f>O61/100</f>
        <v>0.32003430016177653</v>
      </c>
      <c r="Q61" s="37" t="s">
        <v>30</v>
      </c>
    </row>
    <row r="62" spans="1:17" ht="26.25">
      <c r="A62" s="34">
        <v>51</v>
      </c>
      <c r="B62" s="26">
        <v>102</v>
      </c>
      <c r="C62" s="27">
        <v>63</v>
      </c>
      <c r="D62" s="27" t="s">
        <v>24</v>
      </c>
      <c r="E62" s="27">
        <v>39969</v>
      </c>
      <c r="F62" s="27">
        <v>43</v>
      </c>
      <c r="G62" s="27">
        <v>8</v>
      </c>
      <c r="H62" s="71" t="s">
        <v>32</v>
      </c>
      <c r="I62" s="37">
        <v>15</v>
      </c>
      <c r="J62" s="47">
        <v>9.67741935483871</v>
      </c>
      <c r="K62" s="37">
        <v>410</v>
      </c>
      <c r="L62" s="48">
        <v>19.121951219512194</v>
      </c>
      <c r="M62" s="37">
        <v>1</v>
      </c>
      <c r="N62" s="47">
        <v>4.4943820224719095</v>
      </c>
      <c r="O62" s="73">
        <f>J62+L62+N62</f>
        <v>33.29375259682281</v>
      </c>
      <c r="P62" s="74">
        <f>O62/100</f>
        <v>0.3329375259682281</v>
      </c>
      <c r="Q62" s="37" t="s">
        <v>30</v>
      </c>
    </row>
    <row r="63" spans="1:17" ht="26.25">
      <c r="A63" s="34">
        <v>55</v>
      </c>
      <c r="B63" s="26">
        <v>102</v>
      </c>
      <c r="C63" s="27">
        <v>72</v>
      </c>
      <c r="D63" s="27" t="s">
        <v>22</v>
      </c>
      <c r="E63" s="27" t="s">
        <v>69</v>
      </c>
      <c r="F63" s="27">
        <v>43</v>
      </c>
      <c r="G63" s="27">
        <v>7</v>
      </c>
      <c r="H63" s="71" t="s">
        <v>32</v>
      </c>
      <c r="I63" s="76">
        <v>10</v>
      </c>
      <c r="J63" s="35">
        <f>I63*20/31</f>
        <v>6.451612903225806</v>
      </c>
      <c r="K63" s="37">
        <v>410</v>
      </c>
      <c r="L63" s="47">
        <f>40*202/K63</f>
        <v>19.70731707317073</v>
      </c>
      <c r="M63" s="37">
        <v>0.5</v>
      </c>
      <c r="N63" s="48">
        <f>40*M63/8.5</f>
        <v>2.3529411764705883</v>
      </c>
      <c r="O63" s="47">
        <f>J63+L63+N63</f>
        <v>28.511871152867123</v>
      </c>
      <c r="P63" s="49">
        <f>O63/100</f>
        <v>0.28511871152867124</v>
      </c>
      <c r="Q63" s="37" t="s">
        <v>30</v>
      </c>
    </row>
    <row r="64" spans="1:17" ht="26.25">
      <c r="A64" s="33">
        <v>56</v>
      </c>
      <c r="B64" s="26">
        <v>102</v>
      </c>
      <c r="C64" s="27">
        <v>73</v>
      </c>
      <c r="D64" s="27" t="s">
        <v>22</v>
      </c>
      <c r="E64" s="27" t="s">
        <v>70</v>
      </c>
      <c r="F64" s="27">
        <v>43</v>
      </c>
      <c r="G64" s="27">
        <v>7</v>
      </c>
      <c r="H64" s="71" t="s">
        <v>32</v>
      </c>
      <c r="I64" s="76">
        <v>10</v>
      </c>
      <c r="J64" s="35">
        <f>I64*20/31</f>
        <v>6.451612903225806</v>
      </c>
      <c r="K64" s="37">
        <v>410</v>
      </c>
      <c r="L64" s="47">
        <f>40*202/K64</f>
        <v>19.70731707317073</v>
      </c>
      <c r="M64" s="37">
        <v>0.5</v>
      </c>
      <c r="N64" s="48">
        <f>40*M64/8.5</f>
        <v>2.3529411764705883</v>
      </c>
      <c r="O64" s="47">
        <f>J64+L64+N64</f>
        <v>28.511871152867123</v>
      </c>
      <c r="P64" s="49">
        <f>O64/100</f>
        <v>0.28511871152867124</v>
      </c>
      <c r="Q64" s="37" t="s">
        <v>30</v>
      </c>
    </row>
    <row r="65" spans="1:17" ht="26.25">
      <c r="A65" s="34">
        <v>57</v>
      </c>
      <c r="B65" s="26">
        <v>102</v>
      </c>
      <c r="C65" s="27">
        <v>74</v>
      </c>
      <c r="D65" s="27" t="s">
        <v>22</v>
      </c>
      <c r="E65" s="27" t="s">
        <v>71</v>
      </c>
      <c r="F65" s="27">
        <v>43</v>
      </c>
      <c r="G65" s="27">
        <v>7</v>
      </c>
      <c r="H65" s="71" t="s">
        <v>32</v>
      </c>
      <c r="I65" s="76">
        <v>10</v>
      </c>
      <c r="J65" s="35">
        <f>I65*20/31</f>
        <v>6.451612903225806</v>
      </c>
      <c r="K65" s="37">
        <v>410</v>
      </c>
      <c r="L65" s="47">
        <f>40*202/K65</f>
        <v>19.70731707317073</v>
      </c>
      <c r="M65" s="37">
        <v>0.5</v>
      </c>
      <c r="N65" s="48">
        <f>40*M65/8.5</f>
        <v>2.3529411764705883</v>
      </c>
      <c r="O65" s="47">
        <f>J65+L65+N65</f>
        <v>28.511871152867123</v>
      </c>
      <c r="P65" s="49">
        <f>O65/100</f>
        <v>0.28511871152867124</v>
      </c>
      <c r="Q65" s="37" t="s">
        <v>30</v>
      </c>
    </row>
    <row r="66" spans="1:17" ht="26.25">
      <c r="A66" s="34">
        <v>58</v>
      </c>
      <c r="B66" s="26">
        <v>102</v>
      </c>
      <c r="C66" s="27">
        <v>75</v>
      </c>
      <c r="D66" s="27" t="s">
        <v>22</v>
      </c>
      <c r="E66" s="27" t="s">
        <v>72</v>
      </c>
      <c r="F66" s="27">
        <v>43</v>
      </c>
      <c r="G66" s="27">
        <v>7</v>
      </c>
      <c r="H66" s="71" t="s">
        <v>32</v>
      </c>
      <c r="I66" s="76">
        <v>10</v>
      </c>
      <c r="J66" s="35">
        <f>I66*20/31</f>
        <v>6.451612903225806</v>
      </c>
      <c r="K66" s="37">
        <v>410</v>
      </c>
      <c r="L66" s="47">
        <f>40*202/K66</f>
        <v>19.70731707317073</v>
      </c>
      <c r="M66" s="37">
        <v>0.5</v>
      </c>
      <c r="N66" s="48">
        <f>40*M66/8.5</f>
        <v>2.3529411764705883</v>
      </c>
      <c r="O66" s="47">
        <f>J66+L66+N66</f>
        <v>28.511871152867123</v>
      </c>
      <c r="P66" s="49">
        <f>O66/100</f>
        <v>0.28511871152867124</v>
      </c>
      <c r="Q66" s="37" t="s">
        <v>30</v>
      </c>
    </row>
    <row r="67" spans="1:17" ht="26.25">
      <c r="A67" s="33">
        <v>59</v>
      </c>
      <c r="B67" s="26">
        <v>102</v>
      </c>
      <c r="C67" s="27">
        <v>76</v>
      </c>
      <c r="D67" s="27" t="s">
        <v>22</v>
      </c>
      <c r="E67" s="27" t="s">
        <v>73</v>
      </c>
      <c r="F67" s="27">
        <v>43</v>
      </c>
      <c r="G67" s="27">
        <v>7</v>
      </c>
      <c r="H67" s="71" t="s">
        <v>32</v>
      </c>
      <c r="I67" s="76">
        <v>10</v>
      </c>
      <c r="J67" s="35">
        <f>I67*20/31</f>
        <v>6.451612903225806</v>
      </c>
      <c r="K67" s="37">
        <v>410</v>
      </c>
      <c r="L67" s="47">
        <f>40*202/K67</f>
        <v>19.70731707317073</v>
      </c>
      <c r="M67" s="37">
        <v>0.5</v>
      </c>
      <c r="N67" s="48">
        <f>40*M67/8.5</f>
        <v>2.3529411764705883</v>
      </c>
      <c r="O67" s="47">
        <f>J67+L67+N67</f>
        <v>28.511871152867123</v>
      </c>
      <c r="P67" s="49">
        <f>O67/100</f>
        <v>0.28511871152867124</v>
      </c>
      <c r="Q67" s="37" t="s">
        <v>30</v>
      </c>
    </row>
    <row r="68" spans="1:17" ht="26.25">
      <c r="A68" s="34">
        <v>60</v>
      </c>
      <c r="B68" s="26">
        <v>102</v>
      </c>
      <c r="C68" s="27">
        <v>77</v>
      </c>
      <c r="D68" s="27" t="s">
        <v>22</v>
      </c>
      <c r="E68" s="27" t="s">
        <v>74</v>
      </c>
      <c r="F68" s="27">
        <v>43</v>
      </c>
      <c r="G68" s="27">
        <v>7</v>
      </c>
      <c r="H68" s="71" t="s">
        <v>32</v>
      </c>
      <c r="I68" s="76">
        <v>10</v>
      </c>
      <c r="J68" s="35">
        <f>I68*20/31</f>
        <v>6.451612903225806</v>
      </c>
      <c r="K68" s="37">
        <v>410</v>
      </c>
      <c r="L68" s="47">
        <f>40*202/K68</f>
        <v>19.70731707317073</v>
      </c>
      <c r="M68" s="37">
        <v>0.5</v>
      </c>
      <c r="N68" s="48">
        <f>40*M68/8.5</f>
        <v>2.3529411764705883</v>
      </c>
      <c r="O68" s="47">
        <f>J68+L68+N68</f>
        <v>28.511871152867123</v>
      </c>
      <c r="P68" s="49">
        <f>O68/100</f>
        <v>0.28511871152867124</v>
      </c>
      <c r="Q68" s="37" t="s">
        <v>30</v>
      </c>
    </row>
    <row r="69" spans="1:17" ht="26.25">
      <c r="A69" s="34">
        <v>61</v>
      </c>
      <c r="B69" s="26">
        <v>102</v>
      </c>
      <c r="C69" s="27">
        <v>79</v>
      </c>
      <c r="D69" s="27" t="s">
        <v>22</v>
      </c>
      <c r="E69" s="27" t="s">
        <v>75</v>
      </c>
      <c r="F69" s="27">
        <v>43</v>
      </c>
      <c r="G69" s="27">
        <v>7</v>
      </c>
      <c r="H69" s="71" t="s">
        <v>32</v>
      </c>
      <c r="I69" s="76">
        <v>10</v>
      </c>
      <c r="J69" s="35">
        <f>I69*20/31</f>
        <v>6.451612903225806</v>
      </c>
      <c r="K69" s="37">
        <v>410</v>
      </c>
      <c r="L69" s="47">
        <f>40*202/K69</f>
        <v>19.70731707317073</v>
      </c>
      <c r="M69" s="37">
        <v>0.5</v>
      </c>
      <c r="N69" s="48">
        <f>40*M69/8.5</f>
        <v>2.3529411764705883</v>
      </c>
      <c r="O69" s="47">
        <f>J69+L69+N69</f>
        <v>28.511871152867123</v>
      </c>
      <c r="P69" s="49">
        <f>O69/100</f>
        <v>0.28511871152867124</v>
      </c>
      <c r="Q69" s="37" t="s">
        <v>30</v>
      </c>
    </row>
    <row r="70" spans="1:17" ht="26.25">
      <c r="A70" s="33">
        <v>62</v>
      </c>
      <c r="B70" s="26">
        <v>102</v>
      </c>
      <c r="C70" s="27">
        <v>70</v>
      </c>
      <c r="D70" s="27" t="s">
        <v>22</v>
      </c>
      <c r="E70" s="27" t="s">
        <v>76</v>
      </c>
      <c r="F70" s="27">
        <v>43</v>
      </c>
      <c r="G70" s="27">
        <v>7</v>
      </c>
      <c r="H70" s="71" t="s">
        <v>32</v>
      </c>
      <c r="I70" s="76">
        <v>10</v>
      </c>
      <c r="J70" s="35">
        <f>I70*20/31</f>
        <v>6.451612903225806</v>
      </c>
      <c r="K70" s="37">
        <v>410</v>
      </c>
      <c r="L70" s="47">
        <f>40*202/K70</f>
        <v>19.70731707317073</v>
      </c>
      <c r="M70" s="37">
        <v>0.5</v>
      </c>
      <c r="N70" s="48">
        <f>40*M70/8.5</f>
        <v>2.3529411764705883</v>
      </c>
      <c r="O70" s="47">
        <f>J70+L70+N70</f>
        <v>28.511871152867123</v>
      </c>
      <c r="P70" s="49">
        <f>O70/100</f>
        <v>0.28511871152867124</v>
      </c>
      <c r="Q70" s="37" t="s">
        <v>30</v>
      </c>
    </row>
    <row r="71" spans="1:17" ht="26.25">
      <c r="A71" s="34">
        <v>63</v>
      </c>
      <c r="B71" s="26">
        <v>102</v>
      </c>
      <c r="C71" s="27">
        <v>36531</v>
      </c>
      <c r="D71" s="27" t="s">
        <v>22</v>
      </c>
      <c r="E71" s="27" t="s">
        <v>77</v>
      </c>
      <c r="F71" s="27">
        <v>43</v>
      </c>
      <c r="G71" s="27">
        <v>7</v>
      </c>
      <c r="H71" s="71" t="s">
        <v>32</v>
      </c>
      <c r="I71" s="76">
        <v>10</v>
      </c>
      <c r="J71" s="35">
        <f>I71*20/31</f>
        <v>6.451612903225806</v>
      </c>
      <c r="K71" s="37">
        <v>410</v>
      </c>
      <c r="L71" s="47">
        <f>40*202/K71</f>
        <v>19.70731707317073</v>
      </c>
      <c r="M71" s="37">
        <v>0.5</v>
      </c>
      <c r="N71" s="48">
        <f>40*M71/8.5</f>
        <v>2.3529411764705883</v>
      </c>
      <c r="O71" s="47">
        <f>J71+L71+N71</f>
        <v>28.511871152867123</v>
      </c>
      <c r="P71" s="49">
        <f>O71/100</f>
        <v>0.28511871152867124</v>
      </c>
      <c r="Q71" s="37" t="s">
        <v>30</v>
      </c>
    </row>
    <row r="72" spans="1:17" ht="26.25">
      <c r="A72" s="34">
        <v>64</v>
      </c>
      <c r="B72" s="26">
        <v>102</v>
      </c>
      <c r="C72" s="27">
        <v>86</v>
      </c>
      <c r="D72" s="27" t="s">
        <v>22</v>
      </c>
      <c r="E72" s="27" t="s">
        <v>78</v>
      </c>
      <c r="F72" s="27">
        <v>43</v>
      </c>
      <c r="G72" s="27">
        <v>7</v>
      </c>
      <c r="H72" s="71" t="s">
        <v>32</v>
      </c>
      <c r="I72" s="76">
        <v>10</v>
      </c>
      <c r="J72" s="35">
        <f>I72*20/31</f>
        <v>6.451612903225806</v>
      </c>
      <c r="K72" s="37">
        <v>410</v>
      </c>
      <c r="L72" s="47">
        <f>40*202/K72</f>
        <v>19.70731707317073</v>
      </c>
      <c r="M72" s="37">
        <v>0.5</v>
      </c>
      <c r="N72" s="48">
        <f>40*M72/8.5</f>
        <v>2.3529411764705883</v>
      </c>
      <c r="O72" s="47">
        <f>J72+L72+N72</f>
        <v>28.511871152867123</v>
      </c>
      <c r="P72" s="49">
        <f>O72/100</f>
        <v>0.28511871152867124</v>
      </c>
      <c r="Q72" s="37" t="s">
        <v>30</v>
      </c>
    </row>
    <row r="73" spans="1:17" ht="26.25">
      <c r="A73" s="33">
        <v>65</v>
      </c>
      <c r="B73" s="26">
        <v>102</v>
      </c>
      <c r="C73" s="27">
        <v>87</v>
      </c>
      <c r="D73" s="27" t="s">
        <v>22</v>
      </c>
      <c r="E73" s="27" t="s">
        <v>79</v>
      </c>
      <c r="F73" s="27">
        <v>43</v>
      </c>
      <c r="G73" s="27">
        <v>7</v>
      </c>
      <c r="H73" s="71" t="s">
        <v>32</v>
      </c>
      <c r="I73" s="76">
        <v>10</v>
      </c>
      <c r="J73" s="35">
        <f>I73*20/31</f>
        <v>6.451612903225806</v>
      </c>
      <c r="K73" s="37">
        <v>410</v>
      </c>
      <c r="L73" s="47">
        <f>40*202/K73</f>
        <v>19.70731707317073</v>
      </c>
      <c r="M73" s="37">
        <v>0.5</v>
      </c>
      <c r="N73" s="48">
        <f>40*M73/8.5</f>
        <v>2.3529411764705883</v>
      </c>
      <c r="O73" s="47">
        <f>J73+L73+N73</f>
        <v>28.511871152867123</v>
      </c>
      <c r="P73" s="49">
        <f>O73/100</f>
        <v>0.28511871152867124</v>
      </c>
      <c r="Q73" s="37" t="s">
        <v>30</v>
      </c>
    </row>
    <row r="74" spans="1:17" ht="26.25">
      <c r="A74" s="34">
        <v>66</v>
      </c>
      <c r="B74" s="26">
        <v>102</v>
      </c>
      <c r="C74" s="27">
        <v>88</v>
      </c>
      <c r="D74" s="27" t="s">
        <v>22</v>
      </c>
      <c r="E74" s="27" t="s">
        <v>27</v>
      </c>
      <c r="F74" s="27">
        <v>43</v>
      </c>
      <c r="G74" s="27">
        <v>7</v>
      </c>
      <c r="H74" s="71" t="s">
        <v>32</v>
      </c>
      <c r="I74" s="76">
        <v>10</v>
      </c>
      <c r="J74" s="35">
        <f>I74*20/31</f>
        <v>6.451612903225806</v>
      </c>
      <c r="K74" s="37">
        <v>410</v>
      </c>
      <c r="L74" s="47">
        <f>40*202/K74</f>
        <v>19.70731707317073</v>
      </c>
      <c r="M74" s="37">
        <v>0.5</v>
      </c>
      <c r="N74" s="48">
        <f>40*M74/8.5</f>
        <v>2.3529411764705883</v>
      </c>
      <c r="O74" s="47">
        <f>J74+L74+N74</f>
        <v>28.511871152867123</v>
      </c>
      <c r="P74" s="49">
        <f>O74/100</f>
        <v>0.28511871152867124</v>
      </c>
      <c r="Q74" s="37" t="s">
        <v>30</v>
      </c>
    </row>
    <row r="75" spans="1:17" ht="26.25">
      <c r="A75" s="34">
        <v>67</v>
      </c>
      <c r="B75" s="26">
        <v>102</v>
      </c>
      <c r="C75" s="27">
        <v>89</v>
      </c>
      <c r="D75" s="27" t="s">
        <v>22</v>
      </c>
      <c r="E75" s="27" t="s">
        <v>80</v>
      </c>
      <c r="F75" s="27">
        <v>43</v>
      </c>
      <c r="G75" s="27">
        <v>7</v>
      </c>
      <c r="H75" s="71" t="s">
        <v>32</v>
      </c>
      <c r="I75" s="76">
        <v>10</v>
      </c>
      <c r="J75" s="35">
        <f>I75*20/31</f>
        <v>6.451612903225806</v>
      </c>
      <c r="K75" s="37">
        <v>410</v>
      </c>
      <c r="L75" s="47">
        <f>40*202/K75</f>
        <v>19.70731707317073</v>
      </c>
      <c r="M75" s="37">
        <v>0.5</v>
      </c>
      <c r="N75" s="48">
        <f>40*M75/8.5</f>
        <v>2.3529411764705883</v>
      </c>
      <c r="O75" s="47">
        <f>J75+L75+N75</f>
        <v>28.511871152867123</v>
      </c>
      <c r="P75" s="49">
        <f>O75/100</f>
        <v>0.28511871152867124</v>
      </c>
      <c r="Q75" s="37" t="s">
        <v>30</v>
      </c>
    </row>
    <row r="76" spans="1:17" ht="26.25">
      <c r="A76" s="33">
        <v>68</v>
      </c>
      <c r="B76" s="26">
        <v>102</v>
      </c>
      <c r="C76" s="27">
        <v>36526</v>
      </c>
      <c r="D76" s="27" t="s">
        <v>22</v>
      </c>
      <c r="E76" s="27" t="s">
        <v>81</v>
      </c>
      <c r="F76" s="27">
        <v>43</v>
      </c>
      <c r="G76" s="27">
        <v>7</v>
      </c>
      <c r="H76" s="71" t="s">
        <v>32</v>
      </c>
      <c r="I76" s="76">
        <v>10</v>
      </c>
      <c r="J76" s="35">
        <f>I76*20/31</f>
        <v>6.451612903225806</v>
      </c>
      <c r="K76" s="37">
        <v>410</v>
      </c>
      <c r="L76" s="47">
        <f>40*202/K76</f>
        <v>19.70731707317073</v>
      </c>
      <c r="M76" s="37">
        <v>0.5</v>
      </c>
      <c r="N76" s="48">
        <f>40*M76/8.5</f>
        <v>2.3529411764705883</v>
      </c>
      <c r="O76" s="47">
        <f>J76+L76+N76</f>
        <v>28.511871152867123</v>
      </c>
      <c r="P76" s="49">
        <f>O76/100</f>
        <v>0.28511871152867124</v>
      </c>
      <c r="Q76" s="37" t="s">
        <v>30</v>
      </c>
    </row>
    <row r="77" spans="1:17" ht="26.25">
      <c r="A77" s="34">
        <v>69</v>
      </c>
      <c r="B77" s="26">
        <v>102</v>
      </c>
      <c r="C77" s="27">
        <v>92</v>
      </c>
      <c r="D77" s="27" t="s">
        <v>22</v>
      </c>
      <c r="E77" s="27" t="s">
        <v>62</v>
      </c>
      <c r="F77" s="27">
        <v>43</v>
      </c>
      <c r="G77" s="27">
        <v>7</v>
      </c>
      <c r="H77" s="71" t="s">
        <v>32</v>
      </c>
      <c r="I77" s="76">
        <v>10</v>
      </c>
      <c r="J77" s="35">
        <f>I77*20/31</f>
        <v>6.451612903225806</v>
      </c>
      <c r="K77" s="37">
        <v>410</v>
      </c>
      <c r="L77" s="47">
        <f>40*202/K77</f>
        <v>19.70731707317073</v>
      </c>
      <c r="M77" s="37">
        <v>0.5</v>
      </c>
      <c r="N77" s="48">
        <f>40*M77/8.5</f>
        <v>2.3529411764705883</v>
      </c>
      <c r="O77" s="47">
        <f>J77+L77+N77</f>
        <v>28.511871152867123</v>
      </c>
      <c r="P77" s="49">
        <f>O77/100</f>
        <v>0.28511871152867124</v>
      </c>
      <c r="Q77" s="37" t="s">
        <v>30</v>
      </c>
    </row>
    <row r="78" spans="1:17" ht="26.25">
      <c r="A78" s="34">
        <v>70</v>
      </c>
      <c r="B78" s="26">
        <v>102</v>
      </c>
      <c r="C78" s="27">
        <v>93</v>
      </c>
      <c r="D78" s="27" t="s">
        <v>22</v>
      </c>
      <c r="E78" s="27" t="s">
        <v>82</v>
      </c>
      <c r="F78" s="27">
        <v>43</v>
      </c>
      <c r="G78" s="27">
        <v>7</v>
      </c>
      <c r="H78" s="71" t="s">
        <v>32</v>
      </c>
      <c r="I78" s="76">
        <v>10</v>
      </c>
      <c r="J78" s="35">
        <f>I78*20/31</f>
        <v>6.451612903225806</v>
      </c>
      <c r="K78" s="37">
        <v>410</v>
      </c>
      <c r="L78" s="47">
        <f>40*202/K78</f>
        <v>19.70731707317073</v>
      </c>
      <c r="M78" s="37">
        <v>0.5</v>
      </c>
      <c r="N78" s="48">
        <f>40*M78/8.5</f>
        <v>2.3529411764705883</v>
      </c>
      <c r="O78" s="47">
        <f>J78+L78+N78</f>
        <v>28.511871152867123</v>
      </c>
      <c r="P78" s="49">
        <f>O78/100</f>
        <v>0.28511871152867124</v>
      </c>
      <c r="Q78" s="37" t="s">
        <v>30</v>
      </c>
    </row>
    <row r="79" spans="1:17" ht="26.25">
      <c r="A79" s="33">
        <v>71</v>
      </c>
      <c r="B79" s="26">
        <v>102</v>
      </c>
      <c r="C79" s="27">
        <v>98</v>
      </c>
      <c r="D79" s="27" t="s">
        <v>22</v>
      </c>
      <c r="E79" s="27" t="s">
        <v>83</v>
      </c>
      <c r="F79" s="27">
        <v>43</v>
      </c>
      <c r="G79" s="27">
        <v>7</v>
      </c>
      <c r="H79" s="71" t="s">
        <v>32</v>
      </c>
      <c r="I79" s="76">
        <v>10</v>
      </c>
      <c r="J79" s="35">
        <f>I79*20/31</f>
        <v>6.451612903225806</v>
      </c>
      <c r="K79" s="37">
        <v>410</v>
      </c>
      <c r="L79" s="47">
        <f>40*202/K79</f>
        <v>19.70731707317073</v>
      </c>
      <c r="M79" s="37">
        <v>0.5</v>
      </c>
      <c r="N79" s="48">
        <f>40*M79/8.5</f>
        <v>2.3529411764705883</v>
      </c>
      <c r="O79" s="47">
        <f>J79+L79+N79</f>
        <v>28.511871152867123</v>
      </c>
      <c r="P79" s="49">
        <f>O79/100</f>
        <v>0.28511871152867124</v>
      </c>
      <c r="Q79" s="37" t="s">
        <v>30</v>
      </c>
    </row>
    <row r="80" spans="1:17" ht="26.25">
      <c r="A80" s="34">
        <v>72</v>
      </c>
      <c r="B80" s="26">
        <v>102</v>
      </c>
      <c r="C80" s="27">
        <v>99</v>
      </c>
      <c r="D80" s="27" t="s">
        <v>22</v>
      </c>
      <c r="E80" s="27" t="s">
        <v>84</v>
      </c>
      <c r="F80" s="27">
        <v>43</v>
      </c>
      <c r="G80" s="27">
        <v>7</v>
      </c>
      <c r="H80" s="71" t="s">
        <v>32</v>
      </c>
      <c r="I80" s="76">
        <v>10</v>
      </c>
      <c r="J80" s="35">
        <f>I80*20/31</f>
        <v>6.451612903225806</v>
      </c>
      <c r="K80" s="37">
        <v>410</v>
      </c>
      <c r="L80" s="47">
        <f>40*202/K80</f>
        <v>19.70731707317073</v>
      </c>
      <c r="M80" s="37">
        <v>0.5</v>
      </c>
      <c r="N80" s="48">
        <f>40*M80/8.5</f>
        <v>2.3529411764705883</v>
      </c>
      <c r="O80" s="47">
        <f>J80+L80+N80</f>
        <v>28.511871152867123</v>
      </c>
      <c r="P80" s="49">
        <f>O80/100</f>
        <v>0.28511871152867124</v>
      </c>
      <c r="Q80" s="37" t="s">
        <v>30</v>
      </c>
    </row>
    <row r="81" spans="1:17" ht="26.25">
      <c r="A81" s="34">
        <v>73</v>
      </c>
      <c r="B81" s="26">
        <v>102</v>
      </c>
      <c r="C81" s="27">
        <v>102</v>
      </c>
      <c r="D81" s="27" t="s">
        <v>22</v>
      </c>
      <c r="E81" s="27" t="s">
        <v>85</v>
      </c>
      <c r="F81" s="27">
        <v>43</v>
      </c>
      <c r="G81" s="27">
        <v>7</v>
      </c>
      <c r="H81" s="71" t="s">
        <v>32</v>
      </c>
      <c r="I81" s="76">
        <v>10</v>
      </c>
      <c r="J81" s="35">
        <f>I81*20/31</f>
        <v>6.451612903225806</v>
      </c>
      <c r="K81" s="37">
        <v>410</v>
      </c>
      <c r="L81" s="47">
        <f>40*202/K81</f>
        <v>19.70731707317073</v>
      </c>
      <c r="M81" s="37">
        <v>0.5</v>
      </c>
      <c r="N81" s="48">
        <f>40*M81/8.5</f>
        <v>2.3529411764705883</v>
      </c>
      <c r="O81" s="47">
        <f>J81+L81+N81</f>
        <v>28.511871152867123</v>
      </c>
      <c r="P81" s="49">
        <f>O81/100</f>
        <v>0.28511871152867124</v>
      </c>
      <c r="Q81" s="37" t="s">
        <v>30</v>
      </c>
    </row>
    <row r="82" spans="1:17" ht="26.25">
      <c r="A82" s="33">
        <v>74</v>
      </c>
      <c r="B82" s="26">
        <v>102</v>
      </c>
      <c r="C82" s="27">
        <v>107</v>
      </c>
      <c r="D82" s="27" t="s">
        <v>22</v>
      </c>
      <c r="E82" s="27" t="s">
        <v>86</v>
      </c>
      <c r="F82" s="27">
        <v>43</v>
      </c>
      <c r="G82" s="27">
        <v>7</v>
      </c>
      <c r="H82" s="71" t="s">
        <v>32</v>
      </c>
      <c r="I82" s="76">
        <v>10</v>
      </c>
      <c r="J82" s="35">
        <f>I82*20/31</f>
        <v>6.451612903225806</v>
      </c>
      <c r="K82" s="37">
        <v>410</v>
      </c>
      <c r="L82" s="47">
        <f>40*202/K82</f>
        <v>19.70731707317073</v>
      </c>
      <c r="M82" s="37">
        <v>0.5</v>
      </c>
      <c r="N82" s="48">
        <f>40*M82/8.5</f>
        <v>2.3529411764705883</v>
      </c>
      <c r="O82" s="47">
        <f>J82+L82+N82</f>
        <v>28.511871152867123</v>
      </c>
      <c r="P82" s="49">
        <f>O82/100</f>
        <v>0.28511871152867124</v>
      </c>
      <c r="Q82" s="37" t="s">
        <v>30</v>
      </c>
    </row>
    <row r="83" spans="1:17" ht="26.25">
      <c r="A83" s="34">
        <v>75</v>
      </c>
      <c r="B83" s="26">
        <v>102</v>
      </c>
      <c r="C83" s="27">
        <v>108</v>
      </c>
      <c r="D83" s="27" t="s">
        <v>22</v>
      </c>
      <c r="E83" s="27" t="s">
        <v>87</v>
      </c>
      <c r="F83" s="27">
        <v>43</v>
      </c>
      <c r="G83" s="27">
        <v>7</v>
      </c>
      <c r="H83" s="71" t="s">
        <v>32</v>
      </c>
      <c r="I83" s="76">
        <v>10</v>
      </c>
      <c r="J83" s="35">
        <f>I83*20/31</f>
        <v>6.451612903225806</v>
      </c>
      <c r="K83" s="37">
        <v>410</v>
      </c>
      <c r="L83" s="47">
        <f>40*202/K83</f>
        <v>19.70731707317073</v>
      </c>
      <c r="M83" s="37">
        <v>0.5</v>
      </c>
      <c r="N83" s="48">
        <f>40*M83/8.5</f>
        <v>2.3529411764705883</v>
      </c>
      <c r="O83" s="47">
        <f>J83+L83+N83</f>
        <v>28.511871152867123</v>
      </c>
      <c r="P83" s="49">
        <f>O83/100</f>
        <v>0.28511871152867124</v>
      </c>
      <c r="Q83" s="37" t="s">
        <v>30</v>
      </c>
    </row>
    <row r="84" spans="1:17" ht="26.25">
      <c r="A84" s="34">
        <v>76</v>
      </c>
      <c r="B84" s="26">
        <v>102</v>
      </c>
      <c r="C84" s="27">
        <v>109</v>
      </c>
      <c r="D84" s="27" t="s">
        <v>22</v>
      </c>
      <c r="E84" s="27" t="s">
        <v>88</v>
      </c>
      <c r="F84" s="27">
        <v>43</v>
      </c>
      <c r="G84" s="27">
        <v>7</v>
      </c>
      <c r="H84" s="71" t="s">
        <v>32</v>
      </c>
      <c r="I84" s="76">
        <v>10</v>
      </c>
      <c r="J84" s="35">
        <f>I84*20/31</f>
        <v>6.451612903225806</v>
      </c>
      <c r="K84" s="37">
        <v>410</v>
      </c>
      <c r="L84" s="47">
        <f>40*202/K84</f>
        <v>19.70731707317073</v>
      </c>
      <c r="M84" s="37">
        <v>0.5</v>
      </c>
      <c r="N84" s="48">
        <f>40*M84/8.5</f>
        <v>2.3529411764705883</v>
      </c>
      <c r="O84" s="47">
        <f>J84+L84+N84</f>
        <v>28.511871152867123</v>
      </c>
      <c r="P84" s="49">
        <f>O84/100</f>
        <v>0.28511871152867124</v>
      </c>
      <c r="Q84" s="37" t="s">
        <v>30</v>
      </c>
    </row>
    <row r="85" spans="1:17" ht="26.25">
      <c r="A85" s="33">
        <v>77</v>
      </c>
      <c r="B85" s="26">
        <v>102</v>
      </c>
      <c r="C85" s="27">
        <v>111</v>
      </c>
      <c r="D85" s="27" t="s">
        <v>22</v>
      </c>
      <c r="E85" s="27" t="s">
        <v>89</v>
      </c>
      <c r="F85" s="27">
        <v>43</v>
      </c>
      <c r="G85" s="27">
        <v>7</v>
      </c>
      <c r="H85" s="71" t="s">
        <v>32</v>
      </c>
      <c r="I85" s="76">
        <v>10</v>
      </c>
      <c r="J85" s="35">
        <f>I85*20/31</f>
        <v>6.451612903225806</v>
      </c>
      <c r="K85" s="37">
        <v>410</v>
      </c>
      <c r="L85" s="47">
        <f>40*202/K85</f>
        <v>19.70731707317073</v>
      </c>
      <c r="M85" s="37">
        <v>0.5</v>
      </c>
      <c r="N85" s="48">
        <f>40*M85/8.5</f>
        <v>2.3529411764705883</v>
      </c>
      <c r="O85" s="47">
        <f>J85+L85+N85</f>
        <v>28.511871152867123</v>
      </c>
      <c r="P85" s="49">
        <f>O85/100</f>
        <v>0.28511871152867124</v>
      </c>
      <c r="Q85" s="37" t="s">
        <v>30</v>
      </c>
    </row>
    <row r="86" spans="1:17" ht="26.25">
      <c r="A86" s="34">
        <v>78</v>
      </c>
      <c r="B86" s="26">
        <v>102</v>
      </c>
      <c r="C86" s="27">
        <v>112</v>
      </c>
      <c r="D86" s="27" t="s">
        <v>22</v>
      </c>
      <c r="E86" s="27" t="s">
        <v>90</v>
      </c>
      <c r="F86" s="27">
        <v>43</v>
      </c>
      <c r="G86" s="27">
        <v>7</v>
      </c>
      <c r="H86" s="71" t="s">
        <v>32</v>
      </c>
      <c r="I86" s="76">
        <v>10</v>
      </c>
      <c r="J86" s="35">
        <f>I86*20/31</f>
        <v>6.451612903225806</v>
      </c>
      <c r="K86" s="37">
        <v>410</v>
      </c>
      <c r="L86" s="47">
        <f>40*202/K86</f>
        <v>19.70731707317073</v>
      </c>
      <c r="M86" s="37">
        <v>0.5</v>
      </c>
      <c r="N86" s="48">
        <f>40*M86/8.5</f>
        <v>2.3529411764705883</v>
      </c>
      <c r="O86" s="47">
        <f>J86+L86+N86</f>
        <v>28.511871152867123</v>
      </c>
      <c r="P86" s="49">
        <f>O86/100</f>
        <v>0.28511871152867124</v>
      </c>
      <c r="Q86" s="37" t="s">
        <v>30</v>
      </c>
    </row>
    <row r="87" spans="1:17" ht="26.25">
      <c r="A87" s="34">
        <v>79</v>
      </c>
      <c r="B87" s="26">
        <v>102</v>
      </c>
      <c r="C87" s="27">
        <v>113</v>
      </c>
      <c r="D87" s="27" t="s">
        <v>22</v>
      </c>
      <c r="E87" s="27" t="s">
        <v>91</v>
      </c>
      <c r="F87" s="27">
        <v>43</v>
      </c>
      <c r="G87" s="27">
        <v>7</v>
      </c>
      <c r="H87" s="71" t="s">
        <v>32</v>
      </c>
      <c r="I87" s="76">
        <v>10</v>
      </c>
      <c r="J87" s="35">
        <f>I87*20/31</f>
        <v>6.451612903225806</v>
      </c>
      <c r="K87" s="37">
        <v>410</v>
      </c>
      <c r="L87" s="47">
        <f>40*202/K87</f>
        <v>19.70731707317073</v>
      </c>
      <c r="M87" s="37">
        <v>0.5</v>
      </c>
      <c r="N87" s="48">
        <f>40*M87/8.5</f>
        <v>2.3529411764705883</v>
      </c>
      <c r="O87" s="47">
        <f>J87+L87+N87</f>
        <v>28.511871152867123</v>
      </c>
      <c r="P87" s="49">
        <f>O87/100</f>
        <v>0.28511871152867124</v>
      </c>
      <c r="Q87" s="37" t="s">
        <v>30</v>
      </c>
    </row>
    <row r="88" spans="1:17" ht="26.25">
      <c r="A88" s="33">
        <v>80</v>
      </c>
      <c r="B88" s="26">
        <v>102</v>
      </c>
      <c r="C88" s="27">
        <v>114</v>
      </c>
      <c r="D88" s="27" t="s">
        <v>22</v>
      </c>
      <c r="E88" s="27" t="s">
        <v>92</v>
      </c>
      <c r="F88" s="27">
        <v>43</v>
      </c>
      <c r="G88" s="27">
        <v>7</v>
      </c>
      <c r="H88" s="71" t="s">
        <v>32</v>
      </c>
      <c r="I88" s="76">
        <v>10</v>
      </c>
      <c r="J88" s="35">
        <f>I88*20/31</f>
        <v>6.451612903225806</v>
      </c>
      <c r="K88" s="37">
        <v>410</v>
      </c>
      <c r="L88" s="47">
        <f>40*202/K88</f>
        <v>19.70731707317073</v>
      </c>
      <c r="M88" s="37">
        <v>0.5</v>
      </c>
      <c r="N88" s="48">
        <f>40*M88/8.5</f>
        <v>2.3529411764705883</v>
      </c>
      <c r="O88" s="47">
        <f>J88+L88+N88</f>
        <v>28.511871152867123</v>
      </c>
      <c r="P88" s="49">
        <f>O88/100</f>
        <v>0.28511871152867124</v>
      </c>
      <c r="Q88" s="37" t="s">
        <v>30</v>
      </c>
    </row>
    <row r="89" spans="1:17" ht="26.25">
      <c r="A89" s="34">
        <v>81</v>
      </c>
      <c r="B89" s="26">
        <v>102</v>
      </c>
      <c r="C89" s="27">
        <v>115</v>
      </c>
      <c r="D89" s="27" t="s">
        <v>22</v>
      </c>
      <c r="E89" s="27" t="s">
        <v>93</v>
      </c>
      <c r="F89" s="27">
        <v>43</v>
      </c>
      <c r="G89" s="27">
        <v>7</v>
      </c>
      <c r="H89" s="71" t="s">
        <v>32</v>
      </c>
      <c r="I89" s="76">
        <v>10</v>
      </c>
      <c r="J89" s="35">
        <f>I89*20/31</f>
        <v>6.451612903225806</v>
      </c>
      <c r="K89" s="37">
        <v>410</v>
      </c>
      <c r="L89" s="47">
        <f>40*202/K89</f>
        <v>19.70731707317073</v>
      </c>
      <c r="M89" s="37">
        <v>0.5</v>
      </c>
      <c r="N89" s="48">
        <f>40*M89/8.5</f>
        <v>2.3529411764705883</v>
      </c>
      <c r="O89" s="47">
        <f>J89+L89+N89</f>
        <v>28.511871152867123</v>
      </c>
      <c r="P89" s="49">
        <f>O89/100</f>
        <v>0.28511871152867124</v>
      </c>
      <c r="Q89" s="37" t="s">
        <v>30</v>
      </c>
    </row>
    <row r="90" spans="1:17" ht="26.25">
      <c r="A90" s="34">
        <v>82</v>
      </c>
      <c r="B90" s="26">
        <v>102</v>
      </c>
      <c r="C90" s="27">
        <v>118</v>
      </c>
      <c r="D90" s="27" t="s">
        <v>22</v>
      </c>
      <c r="E90" s="27" t="s">
        <v>94</v>
      </c>
      <c r="F90" s="27">
        <v>43</v>
      </c>
      <c r="G90" s="27">
        <v>7</v>
      </c>
      <c r="H90" s="71" t="s">
        <v>32</v>
      </c>
      <c r="I90" s="76">
        <v>10</v>
      </c>
      <c r="J90" s="35">
        <f>I90*20/31</f>
        <v>6.451612903225806</v>
      </c>
      <c r="K90" s="37">
        <v>410</v>
      </c>
      <c r="L90" s="47">
        <f>40*202/K90</f>
        <v>19.70731707317073</v>
      </c>
      <c r="M90" s="37">
        <v>0.5</v>
      </c>
      <c r="N90" s="48">
        <f>40*M90/8.5</f>
        <v>2.3529411764705883</v>
      </c>
      <c r="O90" s="47">
        <f>J90+L90+N90</f>
        <v>28.511871152867123</v>
      </c>
      <c r="P90" s="49">
        <f>O90/100</f>
        <v>0.28511871152867124</v>
      </c>
      <c r="Q90" s="37" t="s">
        <v>30</v>
      </c>
    </row>
    <row r="91" spans="1:17" ht="26.25">
      <c r="A91" s="33">
        <v>83</v>
      </c>
      <c r="B91" s="26">
        <v>102</v>
      </c>
      <c r="C91" s="27">
        <v>119</v>
      </c>
      <c r="D91" s="27" t="s">
        <v>22</v>
      </c>
      <c r="E91" s="27" t="s">
        <v>95</v>
      </c>
      <c r="F91" s="27">
        <v>43</v>
      </c>
      <c r="G91" s="27">
        <v>7</v>
      </c>
      <c r="H91" s="71" t="s">
        <v>32</v>
      </c>
      <c r="I91" s="76">
        <v>10</v>
      </c>
      <c r="J91" s="35">
        <f>I91*20/31</f>
        <v>6.451612903225806</v>
      </c>
      <c r="K91" s="37">
        <v>410</v>
      </c>
      <c r="L91" s="47">
        <f>40*202/K91</f>
        <v>19.70731707317073</v>
      </c>
      <c r="M91" s="37">
        <v>0.5</v>
      </c>
      <c r="N91" s="48">
        <f>40*M91/8.5</f>
        <v>2.3529411764705883</v>
      </c>
      <c r="O91" s="47">
        <f>J91+L91+N91</f>
        <v>28.511871152867123</v>
      </c>
      <c r="P91" s="49">
        <f>O91/100</f>
        <v>0.28511871152867124</v>
      </c>
      <c r="Q91" s="37" t="s">
        <v>30</v>
      </c>
    </row>
    <row r="92" spans="1:17" ht="26.25">
      <c r="A92" s="34">
        <v>84</v>
      </c>
      <c r="B92" s="26">
        <v>102</v>
      </c>
      <c r="C92" s="27">
        <v>121</v>
      </c>
      <c r="D92" s="27" t="s">
        <v>22</v>
      </c>
      <c r="E92" s="27" t="s">
        <v>96</v>
      </c>
      <c r="F92" s="27">
        <v>43</v>
      </c>
      <c r="G92" s="27">
        <v>7</v>
      </c>
      <c r="H92" s="71" t="s">
        <v>32</v>
      </c>
      <c r="I92" s="76">
        <v>10</v>
      </c>
      <c r="J92" s="35">
        <f>I92*20/31</f>
        <v>6.451612903225806</v>
      </c>
      <c r="K92" s="37">
        <v>410</v>
      </c>
      <c r="L92" s="47">
        <f>40*202/K92</f>
        <v>19.70731707317073</v>
      </c>
      <c r="M92" s="37">
        <v>0.5</v>
      </c>
      <c r="N92" s="48">
        <f>40*M92/8.5</f>
        <v>2.3529411764705883</v>
      </c>
      <c r="O92" s="47">
        <f>J92+L92+N92</f>
        <v>28.511871152867123</v>
      </c>
      <c r="P92" s="49">
        <f>O92/100</f>
        <v>0.28511871152867124</v>
      </c>
      <c r="Q92" s="37" t="s">
        <v>30</v>
      </c>
    </row>
    <row r="93" spans="1:17" ht="26.25">
      <c r="A93" s="34">
        <v>85</v>
      </c>
      <c r="B93" s="26">
        <v>102</v>
      </c>
      <c r="C93" s="27">
        <v>123</v>
      </c>
      <c r="D93" s="27" t="s">
        <v>22</v>
      </c>
      <c r="E93" s="27" t="s">
        <v>97</v>
      </c>
      <c r="F93" s="27">
        <v>43</v>
      </c>
      <c r="G93" s="27">
        <v>7</v>
      </c>
      <c r="H93" s="71" t="s">
        <v>32</v>
      </c>
      <c r="I93" s="76">
        <v>5</v>
      </c>
      <c r="J93" s="35">
        <f>I93*20/31</f>
        <v>3.225806451612903</v>
      </c>
      <c r="K93" s="37">
        <v>410</v>
      </c>
      <c r="L93" s="47">
        <f>40*202/K93</f>
        <v>19.70731707317073</v>
      </c>
      <c r="M93" s="37">
        <v>0.5</v>
      </c>
      <c r="N93" s="48">
        <f>40*M93/8.5</f>
        <v>2.3529411764705883</v>
      </c>
      <c r="O93" s="47">
        <f>J93+L93+N93</f>
        <v>25.286064701254222</v>
      </c>
      <c r="P93" s="49">
        <f>O93/100</f>
        <v>0.25286064701254224</v>
      </c>
      <c r="Q93" s="37" t="s">
        <v>30</v>
      </c>
    </row>
    <row r="94" spans="1:17" ht="26.25">
      <c r="A94" s="33">
        <v>86</v>
      </c>
      <c r="B94" s="26">
        <v>102</v>
      </c>
      <c r="C94" s="27">
        <v>124</v>
      </c>
      <c r="D94" s="27" t="s">
        <v>22</v>
      </c>
      <c r="E94" s="27" t="s">
        <v>98</v>
      </c>
      <c r="F94" s="27">
        <v>43</v>
      </c>
      <c r="G94" s="27">
        <v>7</v>
      </c>
      <c r="H94" s="71" t="s">
        <v>32</v>
      </c>
      <c r="I94" s="76">
        <v>5</v>
      </c>
      <c r="J94" s="35">
        <f>I94*20/31</f>
        <v>3.225806451612903</v>
      </c>
      <c r="K94" s="37">
        <v>410</v>
      </c>
      <c r="L94" s="47">
        <f>40*202/K94</f>
        <v>19.70731707317073</v>
      </c>
      <c r="M94" s="37">
        <v>0.5</v>
      </c>
      <c r="N94" s="48">
        <f>40*M94/8.5</f>
        <v>2.3529411764705883</v>
      </c>
      <c r="O94" s="47">
        <f>J94+L94+N94</f>
        <v>25.286064701254222</v>
      </c>
      <c r="P94" s="49">
        <f>O94/100</f>
        <v>0.25286064701254224</v>
      </c>
      <c r="Q94" s="37" t="s">
        <v>30</v>
      </c>
    </row>
    <row r="95" spans="1:17" ht="26.25">
      <c r="A95" s="34">
        <v>87</v>
      </c>
      <c r="B95" s="26">
        <v>102</v>
      </c>
      <c r="C95" s="27">
        <v>129</v>
      </c>
      <c r="D95" s="27" t="s">
        <v>22</v>
      </c>
      <c r="E95" s="27" t="s">
        <v>99</v>
      </c>
      <c r="F95" s="27">
        <v>43</v>
      </c>
      <c r="G95" s="27">
        <v>7</v>
      </c>
      <c r="H95" s="71" t="s">
        <v>32</v>
      </c>
      <c r="I95" s="76">
        <v>5</v>
      </c>
      <c r="J95" s="35">
        <f>I95*20/31</f>
        <v>3.225806451612903</v>
      </c>
      <c r="K95" s="37">
        <v>410</v>
      </c>
      <c r="L95" s="47">
        <f>40*202/K95</f>
        <v>19.70731707317073</v>
      </c>
      <c r="M95" s="37">
        <v>0.5</v>
      </c>
      <c r="N95" s="48">
        <f>40*M95/8.5</f>
        <v>2.3529411764705883</v>
      </c>
      <c r="O95" s="47">
        <f>J95+L95+N95</f>
        <v>25.286064701254222</v>
      </c>
      <c r="P95" s="49">
        <f>O95/100</f>
        <v>0.25286064701254224</v>
      </c>
      <c r="Q95" s="37" t="s">
        <v>30</v>
      </c>
    </row>
    <row r="96" spans="1:17" ht="26.25">
      <c r="A96" s="34">
        <v>88</v>
      </c>
      <c r="B96" s="26">
        <v>102</v>
      </c>
      <c r="C96" s="27">
        <v>130</v>
      </c>
      <c r="D96" s="27" t="s">
        <v>22</v>
      </c>
      <c r="E96" s="27" t="s">
        <v>56</v>
      </c>
      <c r="F96" s="27">
        <v>43</v>
      </c>
      <c r="G96" s="27">
        <v>7</v>
      </c>
      <c r="H96" s="71" t="s">
        <v>32</v>
      </c>
      <c r="I96" s="76">
        <v>5</v>
      </c>
      <c r="J96" s="35">
        <f>I96*20/31</f>
        <v>3.225806451612903</v>
      </c>
      <c r="K96" s="37">
        <v>410</v>
      </c>
      <c r="L96" s="47">
        <f>40*202/K96</f>
        <v>19.70731707317073</v>
      </c>
      <c r="M96" s="37">
        <v>0.5</v>
      </c>
      <c r="N96" s="48">
        <f>40*M96/8.5</f>
        <v>2.3529411764705883</v>
      </c>
      <c r="O96" s="47">
        <f>J96+L96+N96</f>
        <v>25.286064701254222</v>
      </c>
      <c r="P96" s="49">
        <f>O96/100</f>
        <v>0.25286064701254224</v>
      </c>
      <c r="Q96" s="37" t="s">
        <v>30</v>
      </c>
    </row>
    <row r="97" spans="1:17" ht="26.25">
      <c r="A97" s="33">
        <v>89</v>
      </c>
      <c r="B97" s="26">
        <v>102</v>
      </c>
      <c r="C97" s="27">
        <v>132</v>
      </c>
      <c r="D97" s="27" t="s">
        <v>22</v>
      </c>
      <c r="E97" s="27" t="s">
        <v>100</v>
      </c>
      <c r="F97" s="27">
        <v>43</v>
      </c>
      <c r="G97" s="27">
        <v>7</v>
      </c>
      <c r="H97" s="71" t="s">
        <v>32</v>
      </c>
      <c r="I97" s="76">
        <v>5</v>
      </c>
      <c r="J97" s="35">
        <f>I97*20/31</f>
        <v>3.225806451612903</v>
      </c>
      <c r="K97" s="37">
        <v>410</v>
      </c>
      <c r="L97" s="47">
        <f>40*202/K97</f>
        <v>19.70731707317073</v>
      </c>
      <c r="M97" s="37">
        <v>0.5</v>
      </c>
      <c r="N97" s="48">
        <f>40*M97/8.5</f>
        <v>2.3529411764705883</v>
      </c>
      <c r="O97" s="47">
        <f>J97+L97+N97</f>
        <v>25.286064701254222</v>
      </c>
      <c r="P97" s="49">
        <f>O97/100</f>
        <v>0.25286064701254224</v>
      </c>
      <c r="Q97" s="37" t="s">
        <v>30</v>
      </c>
    </row>
    <row r="98" spans="1:17" ht="26.25">
      <c r="A98" s="34">
        <v>90</v>
      </c>
      <c r="B98" s="26">
        <v>102</v>
      </c>
      <c r="C98" s="27">
        <v>135</v>
      </c>
      <c r="D98" s="27" t="s">
        <v>22</v>
      </c>
      <c r="E98" s="27">
        <v>39504</v>
      </c>
      <c r="F98" s="27">
        <v>43</v>
      </c>
      <c r="G98" s="27">
        <v>7</v>
      </c>
      <c r="H98" s="71" t="s">
        <v>32</v>
      </c>
      <c r="I98" s="76">
        <v>5</v>
      </c>
      <c r="J98" s="35">
        <f>I98*20/31</f>
        <v>3.225806451612903</v>
      </c>
      <c r="K98" s="37">
        <v>410</v>
      </c>
      <c r="L98" s="47">
        <f>40*202/K98</f>
        <v>19.70731707317073</v>
      </c>
      <c r="M98" s="37">
        <v>0.5</v>
      </c>
      <c r="N98" s="48">
        <f>40*M98/8.5</f>
        <v>2.3529411764705883</v>
      </c>
      <c r="O98" s="47">
        <f>J98+L98+N98</f>
        <v>25.286064701254222</v>
      </c>
      <c r="P98" s="49">
        <f>O98/100</f>
        <v>0.25286064701254224</v>
      </c>
      <c r="Q98" s="37" t="s">
        <v>30</v>
      </c>
    </row>
    <row r="99" spans="1:17" ht="26.25">
      <c r="A99" s="34">
        <v>91</v>
      </c>
      <c r="B99" s="26">
        <v>102</v>
      </c>
      <c r="C99" s="27">
        <v>136</v>
      </c>
      <c r="D99" s="27" t="s">
        <v>22</v>
      </c>
      <c r="E99" s="27" t="s">
        <v>101</v>
      </c>
      <c r="F99" s="27">
        <v>43</v>
      </c>
      <c r="G99" s="27">
        <v>7</v>
      </c>
      <c r="H99" s="71" t="s">
        <v>32</v>
      </c>
      <c r="I99" s="76">
        <v>5</v>
      </c>
      <c r="J99" s="35">
        <f>I99*20/31</f>
        <v>3.225806451612903</v>
      </c>
      <c r="K99" s="37">
        <v>410</v>
      </c>
      <c r="L99" s="47">
        <f>40*202/K99</f>
        <v>19.70731707317073</v>
      </c>
      <c r="M99" s="37">
        <v>0.5</v>
      </c>
      <c r="N99" s="48">
        <f>40*M99/8.5</f>
        <v>2.3529411764705883</v>
      </c>
      <c r="O99" s="47">
        <f>J99+L99+N99</f>
        <v>25.286064701254222</v>
      </c>
      <c r="P99" s="49">
        <f>O99/100</f>
        <v>0.25286064701254224</v>
      </c>
      <c r="Q99" s="37" t="s">
        <v>30</v>
      </c>
    </row>
    <row r="100" spans="1:17" ht="26.25">
      <c r="A100" s="33">
        <v>92</v>
      </c>
      <c r="B100" s="26">
        <v>102</v>
      </c>
      <c r="C100" s="27">
        <v>137</v>
      </c>
      <c r="D100" s="27" t="s">
        <v>22</v>
      </c>
      <c r="E100" s="27" t="s">
        <v>46</v>
      </c>
      <c r="F100" s="27">
        <v>43</v>
      </c>
      <c r="G100" s="27">
        <v>7</v>
      </c>
      <c r="H100" s="71" t="s">
        <v>32</v>
      </c>
      <c r="I100" s="76">
        <v>5</v>
      </c>
      <c r="J100" s="35">
        <f>I100*20/31</f>
        <v>3.225806451612903</v>
      </c>
      <c r="K100" s="37">
        <v>410</v>
      </c>
      <c r="L100" s="47">
        <f>40*202/K100</f>
        <v>19.70731707317073</v>
      </c>
      <c r="M100" s="37">
        <v>0.5</v>
      </c>
      <c r="N100" s="48">
        <f>40*M100/8.5</f>
        <v>2.3529411764705883</v>
      </c>
      <c r="O100" s="47">
        <f>J100+L100+N100</f>
        <v>25.286064701254222</v>
      </c>
      <c r="P100" s="49">
        <f>O100/100</f>
        <v>0.25286064701254224</v>
      </c>
      <c r="Q100" s="37" t="s">
        <v>30</v>
      </c>
    </row>
    <row r="101" spans="1:17" ht="26.25">
      <c r="A101" s="34">
        <v>93</v>
      </c>
      <c r="B101" s="26">
        <v>102</v>
      </c>
      <c r="C101" s="27">
        <v>138</v>
      </c>
      <c r="D101" s="27" t="s">
        <v>22</v>
      </c>
      <c r="E101" s="27" t="s">
        <v>102</v>
      </c>
      <c r="F101" s="27">
        <v>43</v>
      </c>
      <c r="G101" s="27">
        <v>7</v>
      </c>
      <c r="H101" s="71" t="s">
        <v>32</v>
      </c>
      <c r="I101" s="76">
        <v>5</v>
      </c>
      <c r="J101" s="35">
        <f>I101*20/31</f>
        <v>3.225806451612903</v>
      </c>
      <c r="K101" s="37">
        <v>410</v>
      </c>
      <c r="L101" s="47">
        <f>40*202/K101</f>
        <v>19.70731707317073</v>
      </c>
      <c r="M101" s="37">
        <v>0.5</v>
      </c>
      <c r="N101" s="48">
        <f>40*M101/8.5</f>
        <v>2.3529411764705883</v>
      </c>
      <c r="O101" s="47">
        <f>J101+L101+N101</f>
        <v>25.286064701254222</v>
      </c>
      <c r="P101" s="49">
        <f>O101/100</f>
        <v>0.25286064701254224</v>
      </c>
      <c r="Q101" s="37" t="s">
        <v>30</v>
      </c>
    </row>
    <row r="102" spans="1:17" ht="26.25">
      <c r="A102" s="34">
        <v>94</v>
      </c>
      <c r="B102" s="26">
        <v>102</v>
      </c>
      <c r="C102" s="27">
        <v>139</v>
      </c>
      <c r="D102" s="27" t="s">
        <v>22</v>
      </c>
      <c r="E102" s="27" t="s">
        <v>103</v>
      </c>
      <c r="F102" s="27">
        <v>43</v>
      </c>
      <c r="G102" s="27">
        <v>7</v>
      </c>
      <c r="H102" s="71" t="s">
        <v>32</v>
      </c>
      <c r="I102" s="76">
        <v>5</v>
      </c>
      <c r="J102" s="35">
        <f>I102*20/31</f>
        <v>3.225806451612903</v>
      </c>
      <c r="K102" s="37">
        <v>410</v>
      </c>
      <c r="L102" s="47">
        <f>40*202/K102</f>
        <v>19.70731707317073</v>
      </c>
      <c r="M102" s="37">
        <v>0.5</v>
      </c>
      <c r="N102" s="48">
        <f>40*M102/8.5</f>
        <v>2.3529411764705883</v>
      </c>
      <c r="O102" s="47">
        <f>J102+L102+N102</f>
        <v>25.286064701254222</v>
      </c>
      <c r="P102" s="49">
        <f>O102/100</f>
        <v>0.25286064701254224</v>
      </c>
      <c r="Q102" s="37" t="s">
        <v>30</v>
      </c>
    </row>
    <row r="103" spans="1:17" ht="26.25">
      <c r="A103" s="33">
        <v>95</v>
      </c>
      <c r="B103" s="26">
        <v>102</v>
      </c>
      <c r="C103" s="27">
        <v>141</v>
      </c>
      <c r="D103" s="27" t="s">
        <v>22</v>
      </c>
      <c r="E103" s="27" t="s">
        <v>104</v>
      </c>
      <c r="F103" s="27">
        <v>43</v>
      </c>
      <c r="G103" s="27">
        <v>7</v>
      </c>
      <c r="H103" s="71" t="s">
        <v>32</v>
      </c>
      <c r="I103" s="76">
        <v>5</v>
      </c>
      <c r="J103" s="35">
        <f>I103*20/31</f>
        <v>3.225806451612903</v>
      </c>
      <c r="K103" s="37">
        <v>410</v>
      </c>
      <c r="L103" s="47">
        <f>40*202/K103</f>
        <v>19.70731707317073</v>
      </c>
      <c r="M103" s="37">
        <v>0.5</v>
      </c>
      <c r="N103" s="48">
        <f>40*M103/8.5</f>
        <v>2.3529411764705883</v>
      </c>
      <c r="O103" s="47">
        <f>J103+L103+N103</f>
        <v>25.286064701254222</v>
      </c>
      <c r="P103" s="49">
        <f>O103/100</f>
        <v>0.25286064701254224</v>
      </c>
      <c r="Q103" s="37" t="s">
        <v>30</v>
      </c>
    </row>
    <row r="104" spans="1:17" ht="26.25">
      <c r="A104" s="34">
        <v>96</v>
      </c>
      <c r="B104" s="26">
        <v>102</v>
      </c>
      <c r="C104" s="27">
        <v>64</v>
      </c>
      <c r="D104" s="27" t="s">
        <v>22</v>
      </c>
      <c r="E104" s="27">
        <v>39765</v>
      </c>
      <c r="F104" s="27">
        <v>43</v>
      </c>
      <c r="G104" s="27">
        <v>8</v>
      </c>
      <c r="H104" s="71" t="s">
        <v>32</v>
      </c>
      <c r="I104" s="76">
        <v>5</v>
      </c>
      <c r="J104" s="35">
        <f>I104*20/31</f>
        <v>3.225806451612903</v>
      </c>
      <c r="K104" s="37">
        <v>410</v>
      </c>
      <c r="L104" s="47">
        <f>40*202/K104</f>
        <v>19.70731707317073</v>
      </c>
      <c r="M104" s="37">
        <v>0.5</v>
      </c>
      <c r="N104" s="48">
        <f>40*M104/8.5</f>
        <v>2.3529411764705883</v>
      </c>
      <c r="O104" s="47">
        <f>J104+L104+N104</f>
        <v>25.286064701254222</v>
      </c>
      <c r="P104" s="49">
        <f>O104/100</f>
        <v>0.25286064701254224</v>
      </c>
      <c r="Q104" s="37" t="s">
        <v>30</v>
      </c>
    </row>
    <row r="105" spans="1:17" ht="26.25">
      <c r="A105" s="34">
        <v>97</v>
      </c>
      <c r="B105" s="26">
        <v>102</v>
      </c>
      <c r="C105" s="27">
        <v>65</v>
      </c>
      <c r="D105" s="27" t="s">
        <v>22</v>
      </c>
      <c r="E105" s="27">
        <v>39980</v>
      </c>
      <c r="F105" s="27">
        <v>43</v>
      </c>
      <c r="G105" s="27">
        <v>8</v>
      </c>
      <c r="H105" s="71" t="s">
        <v>32</v>
      </c>
      <c r="I105" s="76">
        <v>5</v>
      </c>
      <c r="J105" s="35">
        <f>I105*20/31</f>
        <v>3.225806451612903</v>
      </c>
      <c r="K105" s="37">
        <v>410</v>
      </c>
      <c r="L105" s="47">
        <f>40*202/K105</f>
        <v>19.70731707317073</v>
      </c>
      <c r="M105" s="37">
        <v>0.5</v>
      </c>
      <c r="N105" s="48">
        <f>40*M105/8.5</f>
        <v>2.3529411764705883</v>
      </c>
      <c r="O105" s="47">
        <f>J105+L105+N105</f>
        <v>25.286064701254222</v>
      </c>
      <c r="P105" s="49">
        <f>O105/100</f>
        <v>0.25286064701254224</v>
      </c>
      <c r="Q105" s="37" t="s">
        <v>30</v>
      </c>
    </row>
    <row r="106" spans="1:17" ht="26.25">
      <c r="A106" s="33">
        <v>98</v>
      </c>
      <c r="B106" s="26">
        <v>102</v>
      </c>
      <c r="C106" s="27">
        <v>66</v>
      </c>
      <c r="D106" s="27" t="s">
        <v>22</v>
      </c>
      <c r="E106" s="27">
        <v>40125</v>
      </c>
      <c r="F106" s="27">
        <v>43</v>
      </c>
      <c r="G106" s="27">
        <v>8</v>
      </c>
      <c r="H106" s="71" t="s">
        <v>32</v>
      </c>
      <c r="I106" s="76">
        <v>5</v>
      </c>
      <c r="J106" s="35">
        <f>I106*20/31</f>
        <v>3.225806451612903</v>
      </c>
      <c r="K106" s="37">
        <v>410</v>
      </c>
      <c r="L106" s="47">
        <f>40*202/K106</f>
        <v>19.70731707317073</v>
      </c>
      <c r="M106" s="37">
        <v>0.5</v>
      </c>
      <c r="N106" s="48">
        <f>40*M106/8.5</f>
        <v>2.3529411764705883</v>
      </c>
      <c r="O106" s="47">
        <f>J106+L106+N106</f>
        <v>25.286064701254222</v>
      </c>
      <c r="P106" s="49">
        <f>O106/100</f>
        <v>0.25286064701254224</v>
      </c>
      <c r="Q106" s="37" t="s">
        <v>30</v>
      </c>
    </row>
    <row r="107" spans="1:17" ht="13.5">
      <c r="A107" s="77"/>
      <c r="B107" s="78"/>
      <c r="C107" s="79"/>
      <c r="D107" s="79"/>
      <c r="E107" s="79"/>
      <c r="F107" s="78"/>
      <c r="G107" s="78"/>
      <c r="H107" s="78"/>
      <c r="I107" s="80"/>
      <c r="J107" s="81"/>
      <c r="K107" s="80"/>
      <c r="L107" s="82"/>
      <c r="M107" s="80"/>
      <c r="N107" s="81"/>
      <c r="O107" s="77"/>
      <c r="P107" s="83"/>
      <c r="Q107" s="83"/>
    </row>
    <row r="108" spans="1:17" ht="13.5">
      <c r="A108" s="77"/>
      <c r="B108" s="45" t="s">
        <v>12</v>
      </c>
      <c r="C108" s="84" t="s">
        <v>33</v>
      </c>
      <c r="D108" s="79"/>
      <c r="E108" s="79"/>
      <c r="F108" s="78"/>
      <c r="G108" s="78"/>
      <c r="H108" s="78"/>
      <c r="I108" s="80"/>
      <c r="J108" s="81"/>
      <c r="K108" s="80"/>
      <c r="L108" s="82"/>
      <c r="M108" s="80"/>
      <c r="N108" s="81"/>
      <c r="O108" s="77"/>
      <c r="P108" s="83"/>
      <c r="Q108" s="83"/>
    </row>
    <row r="109" spans="1:17" ht="13.5">
      <c r="A109" s="77"/>
      <c r="B109" s="45" t="s">
        <v>34</v>
      </c>
      <c r="C109" s="84" t="s">
        <v>35</v>
      </c>
      <c r="D109" s="79"/>
      <c r="E109" s="79"/>
      <c r="F109" s="78"/>
      <c r="G109" s="78"/>
      <c r="H109" s="78"/>
      <c r="I109" s="80"/>
      <c r="J109" s="81"/>
      <c r="K109" s="80"/>
      <c r="L109" s="82"/>
      <c r="M109" s="80"/>
      <c r="N109" s="81"/>
      <c r="O109" s="77"/>
      <c r="P109" s="83"/>
      <c r="Q109" s="83"/>
    </row>
    <row r="110" spans="1:17" ht="13.5">
      <c r="A110" s="77"/>
      <c r="B110" s="78"/>
      <c r="C110" s="79"/>
      <c r="D110" s="79"/>
      <c r="E110" s="79"/>
      <c r="F110" s="78"/>
      <c r="G110" s="78"/>
      <c r="H110" s="78"/>
      <c r="I110" s="80"/>
      <c r="J110" s="81"/>
      <c r="K110" s="80"/>
      <c r="L110" s="82"/>
      <c r="M110" s="80"/>
      <c r="N110" s="81"/>
      <c r="O110" s="77"/>
      <c r="P110" s="83"/>
      <c r="Q110" s="83"/>
    </row>
    <row r="111" spans="1:17" ht="13.5">
      <c r="A111" s="77"/>
      <c r="B111" s="78"/>
      <c r="C111" s="79"/>
      <c r="D111" s="79"/>
      <c r="E111" s="79"/>
      <c r="F111" s="78"/>
      <c r="G111" s="78"/>
      <c r="H111" s="78"/>
      <c r="I111" s="80"/>
      <c r="J111" s="81"/>
      <c r="K111" s="80"/>
      <c r="L111" s="82"/>
      <c r="M111" s="80"/>
      <c r="N111" s="81"/>
      <c r="O111" s="77"/>
      <c r="P111" s="83"/>
      <c r="Q111" s="83"/>
    </row>
    <row r="112" spans="1:17" ht="13.5">
      <c r="A112" s="77"/>
      <c r="B112" s="78"/>
      <c r="C112" s="79"/>
      <c r="D112" s="79"/>
      <c r="E112" s="79"/>
      <c r="F112" s="78"/>
      <c r="G112" s="78"/>
      <c r="H112" s="78"/>
      <c r="I112" s="80"/>
      <c r="J112" s="81"/>
      <c r="K112" s="80"/>
      <c r="L112" s="82"/>
      <c r="M112" s="80"/>
      <c r="N112" s="81"/>
      <c r="O112" s="77"/>
      <c r="P112" s="83"/>
      <c r="Q112" s="83"/>
    </row>
    <row r="113" spans="1:17" ht="13.5">
      <c r="A113" s="77"/>
      <c r="B113" s="78"/>
      <c r="C113" s="79"/>
      <c r="D113" s="79"/>
      <c r="E113" s="79"/>
      <c r="F113" s="78"/>
      <c r="G113" s="78"/>
      <c r="H113" s="78"/>
      <c r="I113" s="80"/>
      <c r="J113" s="81"/>
      <c r="K113" s="80"/>
      <c r="L113" s="82"/>
      <c r="M113" s="80"/>
      <c r="N113" s="81"/>
      <c r="O113" s="77"/>
      <c r="P113" s="83"/>
      <c r="Q113" s="83"/>
    </row>
    <row r="114" spans="1:17" ht="13.5">
      <c r="A114" s="77"/>
      <c r="B114" s="78"/>
      <c r="C114" s="79"/>
      <c r="D114" s="79"/>
      <c r="E114" s="79"/>
      <c r="F114" s="78"/>
      <c r="G114" s="78"/>
      <c r="H114" s="78"/>
      <c r="I114" s="80"/>
      <c r="J114" s="81"/>
      <c r="K114" s="80"/>
      <c r="L114" s="82"/>
      <c r="M114" s="80"/>
      <c r="N114" s="81"/>
      <c r="O114" s="77"/>
      <c r="P114" s="83"/>
      <c r="Q114" s="83"/>
    </row>
    <row r="115" spans="1:17" ht="13.5">
      <c r="A115" s="77"/>
      <c r="B115" s="78"/>
      <c r="C115" s="79"/>
      <c r="D115" s="79"/>
      <c r="E115" s="79"/>
      <c r="F115" s="78"/>
      <c r="G115" s="78"/>
      <c r="H115" s="78"/>
      <c r="I115" s="80"/>
      <c r="J115" s="81"/>
      <c r="K115" s="80"/>
      <c r="L115" s="82"/>
      <c r="M115" s="80"/>
      <c r="N115" s="81"/>
      <c r="O115" s="77"/>
      <c r="P115" s="83"/>
      <c r="Q115" s="83"/>
    </row>
    <row r="116" spans="1:17" ht="13.5">
      <c r="A116" s="77"/>
      <c r="B116" s="78"/>
      <c r="C116" s="79"/>
      <c r="D116" s="79"/>
      <c r="E116" s="79"/>
      <c r="F116" s="78"/>
      <c r="G116" s="78"/>
      <c r="H116" s="78"/>
      <c r="I116" s="80"/>
      <c r="J116" s="81"/>
      <c r="K116" s="80"/>
      <c r="L116" s="82"/>
      <c r="M116" s="80"/>
      <c r="N116" s="81"/>
      <c r="O116" s="77"/>
      <c r="P116" s="83"/>
      <c r="Q116" s="83"/>
    </row>
    <row r="117" spans="1:17" ht="13.5">
      <c r="A117" s="77"/>
      <c r="B117" s="78"/>
      <c r="C117" s="79"/>
      <c r="D117" s="79"/>
      <c r="E117" s="79"/>
      <c r="F117" s="78"/>
      <c r="G117" s="78"/>
      <c r="H117" s="78"/>
      <c r="I117" s="80"/>
      <c r="J117" s="81"/>
      <c r="K117" s="80"/>
      <c r="L117" s="82"/>
      <c r="M117" s="80"/>
      <c r="N117" s="81"/>
      <c r="O117" s="77"/>
      <c r="P117" s="83"/>
      <c r="Q117" s="83"/>
    </row>
    <row r="118" spans="1:17" ht="13.5">
      <c r="A118" s="77"/>
      <c r="B118" s="78"/>
      <c r="C118" s="79"/>
      <c r="D118" s="79"/>
      <c r="E118" s="79"/>
      <c r="F118" s="78"/>
      <c r="G118" s="78"/>
      <c r="H118" s="78"/>
      <c r="I118" s="80"/>
      <c r="J118" s="81"/>
      <c r="K118" s="80"/>
      <c r="L118" s="82"/>
      <c r="M118" s="80"/>
      <c r="N118" s="81"/>
      <c r="O118" s="77"/>
      <c r="P118" s="83"/>
      <c r="Q118" s="83"/>
    </row>
    <row r="119" spans="1:17" ht="13.5">
      <c r="A119" s="77"/>
      <c r="B119" s="78"/>
      <c r="C119" s="79"/>
      <c r="D119" s="79"/>
      <c r="E119" s="79"/>
      <c r="F119" s="78"/>
      <c r="G119" s="78"/>
      <c r="H119" s="78"/>
      <c r="I119" s="80"/>
      <c r="J119" s="81"/>
      <c r="K119" s="80"/>
      <c r="L119" s="82"/>
      <c r="M119" s="80"/>
      <c r="N119" s="81"/>
      <c r="O119" s="77"/>
      <c r="P119" s="83"/>
      <c r="Q119" s="83"/>
    </row>
    <row r="120" spans="1:17" ht="13.5">
      <c r="A120" s="77"/>
      <c r="B120" s="78"/>
      <c r="C120" s="79"/>
      <c r="D120" s="79"/>
      <c r="E120" s="79"/>
      <c r="F120" s="78"/>
      <c r="G120" s="78"/>
      <c r="H120" s="78"/>
      <c r="I120" s="80"/>
      <c r="J120" s="81"/>
      <c r="K120" s="80"/>
      <c r="L120" s="82"/>
      <c r="M120" s="80"/>
      <c r="N120" s="81"/>
      <c r="O120" s="77"/>
      <c r="P120" s="83"/>
      <c r="Q120" s="83"/>
    </row>
    <row r="121" spans="1:17" ht="13.5">
      <c r="A121" s="77"/>
      <c r="B121" s="78"/>
      <c r="C121" s="79"/>
      <c r="D121" s="79"/>
      <c r="E121" s="79"/>
      <c r="F121" s="78"/>
      <c r="G121" s="78"/>
      <c r="H121" s="78"/>
      <c r="I121" s="80"/>
      <c r="J121" s="81"/>
      <c r="K121" s="80"/>
      <c r="L121" s="82"/>
      <c r="M121" s="80"/>
      <c r="N121" s="81"/>
      <c r="O121" s="77"/>
      <c r="P121" s="83"/>
      <c r="Q121" s="83"/>
    </row>
    <row r="122" spans="1:17" ht="13.5">
      <c r="A122" s="77"/>
      <c r="B122" s="78"/>
      <c r="C122" s="79"/>
      <c r="D122" s="79"/>
      <c r="E122" s="79"/>
      <c r="F122" s="78"/>
      <c r="G122" s="78"/>
      <c r="H122" s="78"/>
      <c r="I122" s="80"/>
      <c r="J122" s="81"/>
      <c r="K122" s="80"/>
      <c r="L122" s="82"/>
      <c r="M122" s="80"/>
      <c r="N122" s="81"/>
      <c r="O122" s="77"/>
      <c r="P122" s="83"/>
      <c r="Q122" s="83"/>
    </row>
    <row r="123" spans="1:17" ht="13.5">
      <c r="A123" s="77"/>
      <c r="B123" s="78"/>
      <c r="C123" s="79"/>
      <c r="D123" s="79"/>
      <c r="E123" s="79"/>
      <c r="F123" s="78"/>
      <c r="G123" s="78"/>
      <c r="H123" s="78"/>
      <c r="I123" s="80"/>
      <c r="J123" s="81"/>
      <c r="K123" s="80"/>
      <c r="L123" s="82"/>
      <c r="M123" s="80"/>
      <c r="N123" s="81"/>
      <c r="O123" s="77"/>
      <c r="P123" s="83"/>
      <c r="Q123" s="83"/>
    </row>
    <row r="124" spans="1:17" ht="13.5">
      <c r="A124" s="77"/>
      <c r="B124" s="78"/>
      <c r="C124" s="79"/>
      <c r="D124" s="79"/>
      <c r="E124" s="79"/>
      <c r="F124" s="78"/>
      <c r="G124" s="78"/>
      <c r="H124" s="78"/>
      <c r="I124" s="80"/>
      <c r="J124" s="81"/>
      <c r="K124" s="80"/>
      <c r="L124" s="82"/>
      <c r="M124" s="80"/>
      <c r="N124" s="81"/>
      <c r="O124" s="77"/>
      <c r="P124" s="83"/>
      <c r="Q124" s="83"/>
    </row>
    <row r="125" spans="1:17" ht="13.5">
      <c r="A125" s="77"/>
      <c r="B125" s="78"/>
      <c r="C125" s="79"/>
      <c r="D125" s="79"/>
      <c r="E125" s="79"/>
      <c r="F125" s="78"/>
      <c r="G125" s="78"/>
      <c r="H125" s="78"/>
      <c r="I125" s="80"/>
      <c r="J125" s="81"/>
      <c r="K125" s="80"/>
      <c r="L125" s="82"/>
      <c r="M125" s="80"/>
      <c r="N125" s="81"/>
      <c r="O125" s="77"/>
      <c r="P125" s="83"/>
      <c r="Q125" s="83"/>
    </row>
    <row r="126" spans="1:17" ht="13.5">
      <c r="A126" s="77"/>
      <c r="B126" s="78"/>
      <c r="C126" s="79"/>
      <c r="D126" s="79"/>
      <c r="E126" s="79"/>
      <c r="F126" s="78"/>
      <c r="G126" s="78"/>
      <c r="H126" s="78"/>
      <c r="I126" s="80"/>
      <c r="J126" s="81"/>
      <c r="K126" s="80"/>
      <c r="L126" s="82"/>
      <c r="M126" s="80"/>
      <c r="N126" s="81"/>
      <c r="O126" s="77"/>
      <c r="P126" s="83"/>
      <c r="Q126" s="83"/>
    </row>
    <row r="127" spans="1:17" ht="13.5">
      <c r="A127" s="77"/>
      <c r="B127" s="78"/>
      <c r="C127" s="79"/>
      <c r="D127" s="79"/>
      <c r="E127" s="79"/>
      <c r="F127" s="78"/>
      <c r="G127" s="78"/>
      <c r="H127" s="78"/>
      <c r="I127" s="80"/>
      <c r="J127" s="81"/>
      <c r="K127" s="80"/>
      <c r="L127" s="82"/>
      <c r="M127" s="80"/>
      <c r="N127" s="81"/>
      <c r="O127" s="77"/>
      <c r="P127" s="83"/>
      <c r="Q127" s="83"/>
    </row>
    <row r="128" spans="1:17" ht="13.5">
      <c r="A128" s="77"/>
      <c r="B128" s="78"/>
      <c r="C128" s="79"/>
      <c r="D128" s="79"/>
      <c r="E128" s="79"/>
      <c r="F128" s="78"/>
      <c r="G128" s="78"/>
      <c r="H128" s="78"/>
      <c r="I128" s="80"/>
      <c r="J128" s="81"/>
      <c r="K128" s="80"/>
      <c r="L128" s="82"/>
      <c r="M128" s="80"/>
      <c r="N128" s="81"/>
      <c r="O128" s="77"/>
      <c r="P128" s="83"/>
      <c r="Q128" s="83"/>
    </row>
    <row r="129" spans="1:17" ht="13.5">
      <c r="A129" s="77"/>
      <c r="B129" s="78"/>
      <c r="C129" s="79"/>
      <c r="D129" s="79"/>
      <c r="E129" s="79"/>
      <c r="F129" s="78"/>
      <c r="G129" s="78"/>
      <c r="H129" s="78"/>
      <c r="I129" s="80"/>
      <c r="J129" s="81"/>
      <c r="K129" s="80"/>
      <c r="L129" s="82"/>
      <c r="M129" s="80"/>
      <c r="N129" s="81"/>
      <c r="O129" s="77"/>
      <c r="P129" s="83"/>
      <c r="Q129" s="83"/>
    </row>
    <row r="130" spans="1:17" ht="13.5">
      <c r="A130" s="77"/>
      <c r="B130" s="78"/>
      <c r="C130" s="79"/>
      <c r="D130" s="79"/>
      <c r="E130" s="79"/>
      <c r="F130" s="78"/>
      <c r="G130" s="78"/>
      <c r="H130" s="78"/>
      <c r="I130" s="80"/>
      <c r="J130" s="81"/>
      <c r="K130" s="80"/>
      <c r="L130" s="82"/>
      <c r="M130" s="80"/>
      <c r="N130" s="81"/>
      <c r="O130" s="77"/>
      <c r="P130" s="83"/>
      <c r="Q130" s="83"/>
    </row>
    <row r="131" spans="1:17" ht="13.5">
      <c r="A131" s="77"/>
      <c r="B131" s="78"/>
      <c r="C131" s="79"/>
      <c r="D131" s="79"/>
      <c r="E131" s="79"/>
      <c r="F131" s="78"/>
      <c r="G131" s="78"/>
      <c r="H131" s="78"/>
      <c r="I131" s="80"/>
      <c r="J131" s="81"/>
      <c r="K131" s="80"/>
      <c r="L131" s="82"/>
      <c r="M131" s="80"/>
      <c r="N131" s="81"/>
      <c r="O131" s="77"/>
      <c r="P131" s="83"/>
      <c r="Q131" s="83"/>
    </row>
    <row r="132" spans="1:17" ht="13.5">
      <c r="A132" s="77"/>
      <c r="B132" s="78"/>
      <c r="C132" s="79"/>
      <c r="D132" s="79"/>
      <c r="E132" s="79"/>
      <c r="F132" s="78"/>
      <c r="G132" s="78"/>
      <c r="H132" s="78"/>
      <c r="I132" s="80"/>
      <c r="J132" s="81"/>
      <c r="K132" s="80"/>
      <c r="L132" s="82"/>
      <c r="M132" s="80"/>
      <c r="N132" s="81"/>
      <c r="O132" s="77"/>
      <c r="P132" s="83"/>
      <c r="Q132" s="83"/>
    </row>
    <row r="133" spans="1:17" ht="13.5">
      <c r="A133" s="77"/>
      <c r="B133" s="78"/>
      <c r="C133" s="79"/>
      <c r="D133" s="79"/>
      <c r="E133" s="79"/>
      <c r="F133" s="78"/>
      <c r="G133" s="78"/>
      <c r="H133" s="78"/>
      <c r="I133" s="80"/>
      <c r="J133" s="81"/>
      <c r="K133" s="80"/>
      <c r="L133" s="82"/>
      <c r="M133" s="80"/>
      <c r="N133" s="81"/>
      <c r="O133" s="77"/>
      <c r="P133" s="83"/>
      <c r="Q133" s="83"/>
    </row>
    <row r="134" spans="1:17" ht="13.5">
      <c r="A134" s="77"/>
      <c r="B134" s="78"/>
      <c r="C134" s="79"/>
      <c r="D134" s="79"/>
      <c r="E134" s="79"/>
      <c r="F134" s="78"/>
      <c r="G134" s="78"/>
      <c r="H134" s="78"/>
      <c r="I134" s="80"/>
      <c r="J134" s="81"/>
      <c r="K134" s="80"/>
      <c r="L134" s="82"/>
      <c r="M134" s="80"/>
      <c r="N134" s="81"/>
      <c r="O134" s="77"/>
      <c r="P134" s="83"/>
      <c r="Q134" s="83"/>
    </row>
    <row r="135" spans="1:17" ht="13.5">
      <c r="A135" s="77"/>
      <c r="B135" s="78"/>
      <c r="C135" s="79"/>
      <c r="D135" s="79"/>
      <c r="E135" s="79"/>
      <c r="F135" s="78"/>
      <c r="G135" s="78"/>
      <c r="H135" s="78"/>
      <c r="I135" s="80"/>
      <c r="J135" s="81"/>
      <c r="K135" s="80"/>
      <c r="L135" s="82"/>
      <c r="M135" s="80"/>
      <c r="N135" s="81"/>
      <c r="O135" s="77"/>
      <c r="P135" s="83"/>
      <c r="Q135" s="83"/>
    </row>
    <row r="136" spans="1:17" ht="13.5">
      <c r="A136" s="77"/>
      <c r="B136" s="78"/>
      <c r="C136" s="79"/>
      <c r="D136" s="79"/>
      <c r="E136" s="79"/>
      <c r="F136" s="78"/>
      <c r="G136" s="78"/>
      <c r="H136" s="78"/>
      <c r="I136" s="80"/>
      <c r="J136" s="81"/>
      <c r="K136" s="80"/>
      <c r="L136" s="82"/>
      <c r="M136" s="80"/>
      <c r="N136" s="81"/>
      <c r="O136" s="77"/>
      <c r="P136" s="83"/>
      <c r="Q136" s="83"/>
    </row>
    <row r="137" spans="1:17" ht="13.5">
      <c r="A137" s="77"/>
      <c r="B137" s="78"/>
      <c r="C137" s="79"/>
      <c r="D137" s="79"/>
      <c r="E137" s="79"/>
      <c r="F137" s="78"/>
      <c r="G137" s="78"/>
      <c r="H137" s="78"/>
      <c r="I137" s="80"/>
      <c r="J137" s="81"/>
      <c r="K137" s="80"/>
      <c r="L137" s="82"/>
      <c r="M137" s="80"/>
      <c r="N137" s="81"/>
      <c r="O137" s="77"/>
      <c r="P137" s="83"/>
      <c r="Q137" s="83"/>
    </row>
    <row r="138" spans="1:17" ht="13.5">
      <c r="A138" s="77"/>
      <c r="B138" s="78"/>
      <c r="C138" s="79"/>
      <c r="D138" s="79"/>
      <c r="E138" s="79"/>
      <c r="F138" s="78"/>
      <c r="G138" s="78"/>
      <c r="H138" s="78"/>
      <c r="I138" s="80"/>
      <c r="J138" s="81"/>
      <c r="K138" s="80"/>
      <c r="L138" s="82"/>
      <c r="M138" s="80"/>
      <c r="N138" s="81"/>
      <c r="O138" s="77"/>
      <c r="P138" s="83"/>
      <c r="Q138" s="83"/>
    </row>
    <row r="139" spans="1:17" ht="13.5">
      <c r="A139" s="77"/>
      <c r="B139" s="78"/>
      <c r="C139" s="79"/>
      <c r="D139" s="79"/>
      <c r="E139" s="79"/>
      <c r="F139" s="78"/>
      <c r="G139" s="78"/>
      <c r="H139" s="78"/>
      <c r="I139" s="80"/>
      <c r="J139" s="81"/>
      <c r="K139" s="80"/>
      <c r="L139" s="82"/>
      <c r="M139" s="80"/>
      <c r="N139" s="81"/>
      <c r="O139" s="77"/>
      <c r="P139" s="83"/>
      <c r="Q139" s="83"/>
    </row>
    <row r="140" spans="1:17" ht="13.5">
      <c r="A140" s="77"/>
      <c r="B140" s="78"/>
      <c r="C140" s="79"/>
      <c r="D140" s="79"/>
      <c r="E140" s="79"/>
      <c r="F140" s="78"/>
      <c r="G140" s="78"/>
      <c r="H140" s="78"/>
      <c r="I140" s="80"/>
      <c r="J140" s="81"/>
      <c r="K140" s="80"/>
      <c r="L140" s="82"/>
      <c r="M140" s="80"/>
      <c r="N140" s="81"/>
      <c r="O140" s="77"/>
      <c r="P140" s="83"/>
      <c r="Q140" s="83"/>
    </row>
    <row r="141" spans="1:17" ht="13.5">
      <c r="A141" s="77"/>
      <c r="B141" s="78"/>
      <c r="C141" s="79"/>
      <c r="D141" s="79"/>
      <c r="E141" s="79"/>
      <c r="F141" s="78"/>
      <c r="G141" s="78"/>
      <c r="H141" s="78"/>
      <c r="I141" s="80"/>
      <c r="J141" s="81"/>
      <c r="K141" s="80"/>
      <c r="L141" s="82"/>
      <c r="M141" s="80"/>
      <c r="N141" s="81"/>
      <c r="O141" s="77"/>
      <c r="P141" s="83"/>
      <c r="Q141" s="83"/>
    </row>
    <row r="142" spans="1:17" ht="13.5">
      <c r="A142" s="77"/>
      <c r="B142" s="78"/>
      <c r="C142" s="79"/>
      <c r="D142" s="79"/>
      <c r="E142" s="79"/>
      <c r="F142" s="78"/>
      <c r="G142" s="78"/>
      <c r="H142" s="78"/>
      <c r="I142" s="80"/>
      <c r="J142" s="81"/>
      <c r="K142" s="80"/>
      <c r="L142" s="82"/>
      <c r="M142" s="80"/>
      <c r="N142" s="81"/>
      <c r="O142" s="77"/>
      <c r="P142" s="83"/>
      <c r="Q142" s="83"/>
    </row>
    <row r="143" spans="1:17" ht="13.5">
      <c r="A143" s="77"/>
      <c r="B143" s="78"/>
      <c r="C143" s="79"/>
      <c r="D143" s="79"/>
      <c r="E143" s="79"/>
      <c r="F143" s="78"/>
      <c r="G143" s="78"/>
      <c r="H143" s="78"/>
      <c r="I143" s="80"/>
      <c r="J143" s="81"/>
      <c r="K143" s="80"/>
      <c r="L143" s="82"/>
      <c r="M143" s="80"/>
      <c r="N143" s="81"/>
      <c r="O143" s="77"/>
      <c r="P143" s="83"/>
      <c r="Q143" s="83"/>
    </row>
    <row r="144" spans="1:17" ht="13.5">
      <c r="A144" s="77"/>
      <c r="B144" s="78"/>
      <c r="C144" s="79"/>
      <c r="D144" s="79"/>
      <c r="E144" s="79"/>
      <c r="F144" s="78"/>
      <c r="G144" s="78"/>
      <c r="H144" s="78"/>
      <c r="I144" s="80"/>
      <c r="J144" s="81"/>
      <c r="K144" s="80"/>
      <c r="L144" s="82"/>
      <c r="M144" s="80"/>
      <c r="N144" s="81"/>
      <c r="O144" s="77"/>
      <c r="P144" s="83"/>
      <c r="Q144" s="83"/>
    </row>
    <row r="145" spans="1:17" ht="13.5">
      <c r="A145" s="77"/>
      <c r="B145" s="78"/>
      <c r="C145" s="79"/>
      <c r="D145" s="79"/>
      <c r="E145" s="79"/>
      <c r="F145" s="78"/>
      <c r="G145" s="78"/>
      <c r="H145" s="78"/>
      <c r="I145" s="80"/>
      <c r="J145" s="81"/>
      <c r="K145" s="80"/>
      <c r="L145" s="82"/>
      <c r="M145" s="80"/>
      <c r="N145" s="81"/>
      <c r="O145" s="77"/>
      <c r="P145" s="83"/>
      <c r="Q145" s="83"/>
    </row>
    <row r="146" spans="1:17" ht="13.5">
      <c r="A146" s="77"/>
      <c r="B146" s="78"/>
      <c r="C146" s="79"/>
      <c r="D146" s="79"/>
      <c r="E146" s="79"/>
      <c r="F146" s="78"/>
      <c r="G146" s="78"/>
      <c r="H146" s="78"/>
      <c r="I146" s="80"/>
      <c r="J146" s="81"/>
      <c r="K146" s="80"/>
      <c r="L146" s="82"/>
      <c r="M146" s="80"/>
      <c r="N146" s="81"/>
      <c r="O146" s="77"/>
      <c r="P146" s="83"/>
      <c r="Q146" s="83"/>
    </row>
    <row r="147" spans="1:17" ht="13.5">
      <c r="A147" s="77"/>
      <c r="B147" s="78"/>
      <c r="C147" s="79"/>
      <c r="D147" s="79"/>
      <c r="E147" s="79"/>
      <c r="F147" s="78"/>
      <c r="G147" s="78"/>
      <c r="H147" s="78"/>
      <c r="I147" s="80"/>
      <c r="J147" s="81"/>
      <c r="K147" s="80"/>
      <c r="L147" s="82"/>
      <c r="M147" s="80"/>
      <c r="N147" s="81"/>
      <c r="O147" s="77"/>
      <c r="P147" s="83"/>
      <c r="Q147" s="83"/>
    </row>
    <row r="148" spans="1:17" ht="13.5">
      <c r="A148" s="77"/>
      <c r="B148" s="78"/>
      <c r="C148" s="79"/>
      <c r="D148" s="79"/>
      <c r="E148" s="79"/>
      <c r="F148" s="78"/>
      <c r="G148" s="78"/>
      <c r="H148" s="78"/>
      <c r="I148" s="80"/>
      <c r="J148" s="81"/>
      <c r="K148" s="80"/>
      <c r="L148" s="82"/>
      <c r="M148" s="80"/>
      <c r="N148" s="81"/>
      <c r="O148" s="77"/>
      <c r="P148" s="83"/>
      <c r="Q148" s="83"/>
    </row>
    <row r="149" spans="1:17" ht="13.5">
      <c r="A149" s="77"/>
      <c r="B149" s="78"/>
      <c r="C149" s="79"/>
      <c r="D149" s="79"/>
      <c r="E149" s="79"/>
      <c r="F149" s="78"/>
      <c r="G149" s="78"/>
      <c r="H149" s="78"/>
      <c r="I149" s="80"/>
      <c r="J149" s="81"/>
      <c r="K149" s="80"/>
      <c r="L149" s="82"/>
      <c r="M149" s="80"/>
      <c r="N149" s="81"/>
      <c r="O149" s="77"/>
      <c r="P149" s="83"/>
      <c r="Q149" s="83"/>
    </row>
    <row r="150" spans="1:17" ht="13.5">
      <c r="A150" s="77"/>
      <c r="B150" s="78"/>
      <c r="C150" s="79"/>
      <c r="D150" s="79"/>
      <c r="E150" s="79"/>
      <c r="F150" s="78"/>
      <c r="G150" s="78"/>
      <c r="H150" s="78"/>
      <c r="I150" s="80"/>
      <c r="J150" s="81"/>
      <c r="K150" s="80"/>
      <c r="L150" s="82"/>
      <c r="M150" s="80"/>
      <c r="N150" s="81"/>
      <c r="O150" s="77"/>
      <c r="P150" s="83"/>
      <c r="Q150" s="83"/>
    </row>
    <row r="151" spans="1:17" ht="13.5">
      <c r="A151" s="77"/>
      <c r="B151" s="78"/>
      <c r="C151" s="79"/>
      <c r="D151" s="79"/>
      <c r="E151" s="79"/>
      <c r="F151" s="78"/>
      <c r="G151" s="78"/>
      <c r="H151" s="78"/>
      <c r="I151" s="80"/>
      <c r="J151" s="81"/>
      <c r="K151" s="80"/>
      <c r="L151" s="82"/>
      <c r="M151" s="80"/>
      <c r="N151" s="81"/>
      <c r="O151" s="77"/>
      <c r="P151" s="83"/>
      <c r="Q151" s="83"/>
    </row>
    <row r="152" spans="1:17" ht="13.5">
      <c r="A152" s="77"/>
      <c r="B152" s="78"/>
      <c r="C152" s="79"/>
      <c r="D152" s="79"/>
      <c r="E152" s="79"/>
      <c r="F152" s="78"/>
      <c r="G152" s="78"/>
      <c r="H152" s="78"/>
      <c r="I152" s="80"/>
      <c r="J152" s="81"/>
      <c r="K152" s="80"/>
      <c r="L152" s="82"/>
      <c r="M152" s="80"/>
      <c r="N152" s="81"/>
      <c r="O152" s="77"/>
      <c r="P152" s="83"/>
      <c r="Q152" s="83"/>
    </row>
    <row r="153" spans="1:17" ht="13.5">
      <c r="A153" s="77"/>
      <c r="B153" s="78"/>
      <c r="C153" s="79"/>
      <c r="D153" s="79"/>
      <c r="E153" s="79"/>
      <c r="F153" s="78"/>
      <c r="G153" s="78"/>
      <c r="H153" s="78"/>
      <c r="I153" s="80"/>
      <c r="J153" s="81"/>
      <c r="K153" s="80"/>
      <c r="L153" s="82"/>
      <c r="M153" s="80"/>
      <c r="N153" s="81"/>
      <c r="O153" s="77"/>
      <c r="P153" s="83"/>
      <c r="Q153" s="83"/>
    </row>
    <row r="154" spans="1:17" ht="13.5">
      <c r="A154" s="77"/>
      <c r="B154" s="78"/>
      <c r="C154" s="79"/>
      <c r="D154" s="79"/>
      <c r="E154" s="79"/>
      <c r="F154" s="78"/>
      <c r="G154" s="78"/>
      <c r="H154" s="78"/>
      <c r="I154" s="80"/>
      <c r="J154" s="81"/>
      <c r="K154" s="80"/>
      <c r="L154" s="82"/>
      <c r="M154" s="80"/>
      <c r="N154" s="81"/>
      <c r="O154" s="77"/>
      <c r="P154" s="83"/>
      <c r="Q154" s="83"/>
    </row>
    <row r="155" spans="1:17" ht="13.5">
      <c r="A155" s="77"/>
      <c r="B155" s="78"/>
      <c r="C155" s="79"/>
      <c r="D155" s="79"/>
      <c r="E155" s="79"/>
      <c r="F155" s="78"/>
      <c r="G155" s="78"/>
      <c r="H155" s="78"/>
      <c r="I155" s="80"/>
      <c r="J155" s="81"/>
      <c r="K155" s="80"/>
      <c r="L155" s="82"/>
      <c r="M155" s="80"/>
      <c r="N155" s="81"/>
      <c r="O155" s="77"/>
      <c r="P155" s="83"/>
      <c r="Q155" s="83"/>
    </row>
    <row r="156" spans="1:17" ht="13.5">
      <c r="A156" s="77"/>
      <c r="B156" s="78"/>
      <c r="C156" s="79"/>
      <c r="D156" s="79"/>
      <c r="E156" s="79"/>
      <c r="F156" s="78"/>
      <c r="G156" s="78"/>
      <c r="H156" s="78"/>
      <c r="I156" s="80"/>
      <c r="J156" s="81"/>
      <c r="K156" s="80"/>
      <c r="L156" s="82"/>
      <c r="M156" s="80"/>
      <c r="N156" s="81"/>
      <c r="O156" s="77"/>
      <c r="P156" s="83"/>
      <c r="Q156" s="83"/>
    </row>
    <row r="157" spans="1:17" ht="13.5">
      <c r="A157" s="77"/>
      <c r="B157" s="78"/>
      <c r="C157" s="79"/>
      <c r="D157" s="79"/>
      <c r="E157" s="79"/>
      <c r="F157" s="78"/>
      <c r="G157" s="78"/>
      <c r="H157" s="78"/>
      <c r="I157" s="80"/>
      <c r="J157" s="81"/>
      <c r="K157" s="80"/>
      <c r="L157" s="82"/>
      <c r="M157" s="80"/>
      <c r="N157" s="81"/>
      <c r="O157" s="77"/>
      <c r="P157" s="83"/>
      <c r="Q157" s="83"/>
    </row>
    <row r="158" spans="1:17" ht="13.5">
      <c r="A158" s="77"/>
      <c r="B158" s="78"/>
      <c r="C158" s="79"/>
      <c r="D158" s="79"/>
      <c r="E158" s="79"/>
      <c r="F158" s="78"/>
      <c r="G158" s="78"/>
      <c r="H158" s="78"/>
      <c r="I158" s="80"/>
      <c r="J158" s="81"/>
      <c r="K158" s="80"/>
      <c r="L158" s="82"/>
      <c r="M158" s="80"/>
      <c r="N158" s="81"/>
      <c r="O158" s="77"/>
      <c r="P158" s="83"/>
      <c r="Q158" s="83"/>
    </row>
    <row r="159" spans="1:17" ht="13.5">
      <c r="A159" s="77"/>
      <c r="B159" s="78"/>
      <c r="C159" s="79"/>
      <c r="D159" s="79"/>
      <c r="E159" s="79"/>
      <c r="F159" s="78"/>
      <c r="G159" s="78"/>
      <c r="H159" s="78"/>
      <c r="I159" s="80"/>
      <c r="J159" s="81"/>
      <c r="K159" s="80"/>
      <c r="L159" s="82"/>
      <c r="M159" s="80"/>
      <c r="N159" s="81"/>
      <c r="O159" s="77"/>
      <c r="P159" s="83"/>
      <c r="Q159" s="83"/>
    </row>
    <row r="160" spans="1:17" ht="13.5">
      <c r="A160" s="77"/>
      <c r="B160" s="78"/>
      <c r="C160" s="79"/>
      <c r="D160" s="79"/>
      <c r="E160" s="79"/>
      <c r="F160" s="78"/>
      <c r="G160" s="78"/>
      <c r="H160" s="78"/>
      <c r="I160" s="80"/>
      <c r="J160" s="81"/>
      <c r="K160" s="80"/>
      <c r="L160" s="82"/>
      <c r="M160" s="80"/>
      <c r="N160" s="81"/>
      <c r="O160" s="77"/>
      <c r="P160" s="83"/>
      <c r="Q160" s="83"/>
    </row>
    <row r="161" spans="1:17" ht="13.5">
      <c r="A161" s="77"/>
      <c r="B161" s="78"/>
      <c r="C161" s="79"/>
      <c r="D161" s="79"/>
      <c r="E161" s="79"/>
      <c r="F161" s="78"/>
      <c r="G161" s="78"/>
      <c r="H161" s="78"/>
      <c r="I161" s="80"/>
      <c r="J161" s="81"/>
      <c r="K161" s="80"/>
      <c r="L161" s="82"/>
      <c r="M161" s="80"/>
      <c r="N161" s="81"/>
      <c r="O161" s="77"/>
      <c r="P161" s="83"/>
      <c r="Q161" s="83"/>
    </row>
    <row r="162" spans="1:17" ht="13.5">
      <c r="A162" s="77"/>
      <c r="B162" s="78"/>
      <c r="C162" s="79"/>
      <c r="D162" s="79"/>
      <c r="E162" s="79"/>
      <c r="F162" s="78"/>
      <c r="G162" s="78"/>
      <c r="H162" s="78"/>
      <c r="I162" s="80"/>
      <c r="J162" s="81"/>
      <c r="K162" s="80"/>
      <c r="L162" s="82"/>
      <c r="M162" s="80"/>
      <c r="N162" s="81"/>
      <c r="O162" s="77"/>
      <c r="P162" s="83"/>
      <c r="Q162" s="83"/>
    </row>
    <row r="163" spans="1:17" ht="13.5">
      <c r="A163" s="77"/>
      <c r="B163" s="78"/>
      <c r="C163" s="79"/>
      <c r="D163" s="79"/>
      <c r="E163" s="79"/>
      <c r="F163" s="78"/>
      <c r="G163" s="78"/>
      <c r="H163" s="78"/>
      <c r="I163" s="80"/>
      <c r="J163" s="81"/>
      <c r="K163" s="80"/>
      <c r="L163" s="82"/>
      <c r="M163" s="80"/>
      <c r="N163" s="81"/>
      <c r="O163" s="77"/>
      <c r="P163" s="83"/>
      <c r="Q163" s="83"/>
    </row>
    <row r="164" spans="1:17" ht="13.5">
      <c r="A164" s="77"/>
      <c r="B164" s="78"/>
      <c r="C164" s="79"/>
      <c r="D164" s="79"/>
      <c r="E164" s="79"/>
      <c r="F164" s="78"/>
      <c r="G164" s="78"/>
      <c r="H164" s="78"/>
      <c r="I164" s="80"/>
      <c r="J164" s="81"/>
      <c r="K164" s="80"/>
      <c r="L164" s="82"/>
      <c r="M164" s="80"/>
      <c r="N164" s="81"/>
      <c r="O164" s="77"/>
      <c r="P164" s="83"/>
      <c r="Q164" s="83"/>
    </row>
    <row r="165" spans="1:17" ht="13.5">
      <c r="A165" s="77"/>
      <c r="B165" s="78"/>
      <c r="C165" s="79"/>
      <c r="D165" s="79"/>
      <c r="E165" s="79"/>
      <c r="F165" s="78"/>
      <c r="G165" s="78"/>
      <c r="H165" s="78"/>
      <c r="I165" s="80"/>
      <c r="J165" s="81"/>
      <c r="K165" s="80"/>
      <c r="L165" s="82"/>
      <c r="M165" s="80"/>
      <c r="N165" s="81"/>
      <c r="O165" s="77"/>
      <c r="P165" s="83"/>
      <c r="Q165" s="83"/>
    </row>
    <row r="166" spans="1:17" ht="13.5">
      <c r="A166" s="77"/>
      <c r="B166" s="78"/>
      <c r="C166" s="79"/>
      <c r="D166" s="79"/>
      <c r="E166" s="79"/>
      <c r="F166" s="78"/>
      <c r="G166" s="78"/>
      <c r="H166" s="78"/>
      <c r="I166" s="80"/>
      <c r="J166" s="81"/>
      <c r="K166" s="80"/>
      <c r="L166" s="82"/>
      <c r="M166" s="80"/>
      <c r="N166" s="81"/>
      <c r="O166" s="77"/>
      <c r="P166" s="83"/>
      <c r="Q166" s="83"/>
    </row>
  </sheetData>
  <sheetProtection/>
  <mergeCells count="4">
    <mergeCell ref="L1:O3"/>
    <mergeCell ref="I7:J7"/>
    <mergeCell ref="K7:L7"/>
    <mergeCell ref="M7:N7"/>
  </mergeCells>
  <printOptions/>
  <pageMargins left="0.31496062992125984" right="0.31496062992125984" top="0.35433070866141736" bottom="0.7480314960629921" header="0.31496062992125984" footer="0.31496062992125984"/>
  <pageSetup fitToHeight="1" fitToWidth="1"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1"/>
  <sheetViews>
    <sheetView tabSelected="1" zoomScalePageLayoutView="0" workbookViewId="0" topLeftCell="A1">
      <selection activeCell="S8" sqref="S8"/>
    </sheetView>
  </sheetViews>
  <sheetFormatPr defaultColWidth="9.140625" defaultRowHeight="15"/>
  <cols>
    <col min="1" max="1" width="4.421875" style="12" customWidth="1"/>
    <col min="2" max="2" width="6.421875" style="13" customWidth="1"/>
    <col min="3" max="3" width="5.57421875" style="14" customWidth="1"/>
    <col min="4" max="4" width="8.8515625" style="14" customWidth="1"/>
    <col min="5" max="5" width="11.8515625" style="14" customWidth="1"/>
    <col min="6" max="7" width="6.28125" style="13" customWidth="1"/>
    <col min="8" max="8" width="17.140625" style="13" customWidth="1"/>
    <col min="9" max="9" width="9.140625" style="15" customWidth="1"/>
    <col min="10" max="10" width="9.140625" style="16" customWidth="1"/>
    <col min="11" max="11" width="10.8515625" style="15" customWidth="1"/>
    <col min="12" max="12" width="9.140625" style="18" customWidth="1"/>
    <col min="13" max="13" width="10.28125" style="15" customWidth="1"/>
    <col min="14" max="14" width="9.140625" style="16" customWidth="1"/>
    <col min="15" max="15" width="11.7109375" style="12" customWidth="1"/>
    <col min="16" max="16" width="9.28125" style="17" customWidth="1"/>
    <col min="17" max="17" width="12.00390625" style="17" customWidth="1"/>
    <col min="18" max="16384" width="9.140625" style="17" customWidth="1"/>
  </cols>
  <sheetData>
    <row r="1" spans="11:15" ht="15" customHeight="1">
      <c r="K1" s="9"/>
      <c r="L1" s="38" t="s">
        <v>18</v>
      </c>
      <c r="M1" s="38"/>
      <c r="N1" s="38"/>
      <c r="O1" s="38"/>
    </row>
    <row r="2" spans="11:15" ht="15" customHeight="1">
      <c r="K2" s="9"/>
      <c r="L2" s="38"/>
      <c r="M2" s="38"/>
      <c r="N2" s="38"/>
      <c r="O2" s="38"/>
    </row>
    <row r="3" spans="11:15" ht="28.5" customHeight="1">
      <c r="K3" s="9"/>
      <c r="L3" s="38"/>
      <c r="M3" s="38"/>
      <c r="N3" s="38"/>
      <c r="O3" s="38"/>
    </row>
    <row r="4" spans="11:15" ht="13.5">
      <c r="K4" s="9"/>
      <c r="L4" s="9"/>
      <c r="M4" s="11"/>
      <c r="N4" s="11"/>
      <c r="O4" s="9"/>
    </row>
    <row r="5" spans="1:15" ht="27">
      <c r="A5" s="28" t="s">
        <v>21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2:15" ht="13.5">
      <c r="B6" s="10"/>
      <c r="C6" s="2"/>
      <c r="D6" s="2"/>
      <c r="O6" s="31" t="s">
        <v>130</v>
      </c>
    </row>
    <row r="7" spans="9:14" ht="13.5">
      <c r="I7" s="39" t="s">
        <v>8</v>
      </c>
      <c r="J7" s="40"/>
      <c r="K7" s="41" t="s">
        <v>3</v>
      </c>
      <c r="L7" s="42"/>
      <c r="M7" s="41" t="s">
        <v>6</v>
      </c>
      <c r="N7" s="42"/>
    </row>
    <row r="8" spans="1:17" s="19" customFormat="1" ht="92.25">
      <c r="A8" s="4" t="s">
        <v>2</v>
      </c>
      <c r="B8" s="22" t="s">
        <v>15</v>
      </c>
      <c r="C8" s="23" t="s">
        <v>16</v>
      </c>
      <c r="D8" s="24" t="s">
        <v>9</v>
      </c>
      <c r="E8" s="25" t="s">
        <v>0</v>
      </c>
      <c r="F8" s="20" t="s">
        <v>14</v>
      </c>
      <c r="G8" s="5" t="s">
        <v>1</v>
      </c>
      <c r="H8" s="21" t="s">
        <v>17</v>
      </c>
      <c r="I8" s="6" t="s">
        <v>4</v>
      </c>
      <c r="J8" s="7" t="s">
        <v>5</v>
      </c>
      <c r="K8" s="6" t="s">
        <v>7</v>
      </c>
      <c r="L8" s="7" t="s">
        <v>5</v>
      </c>
      <c r="M8" s="6" t="s">
        <v>4</v>
      </c>
      <c r="N8" s="8" t="s">
        <v>5</v>
      </c>
      <c r="O8" s="4" t="s">
        <v>11</v>
      </c>
      <c r="P8" s="7" t="s">
        <v>13</v>
      </c>
      <c r="Q8" s="4" t="s">
        <v>10</v>
      </c>
    </row>
    <row r="9" spans="1:17" ht="26.25">
      <c r="A9" s="34">
        <v>1</v>
      </c>
      <c r="B9" s="27">
        <v>102</v>
      </c>
      <c r="C9" s="92">
        <v>295</v>
      </c>
      <c r="D9" s="85" t="s">
        <v>24</v>
      </c>
      <c r="E9" s="93" t="s">
        <v>105</v>
      </c>
      <c r="F9" s="1">
        <v>43</v>
      </c>
      <c r="G9" s="88">
        <v>10</v>
      </c>
      <c r="H9" s="71" t="s">
        <v>32</v>
      </c>
      <c r="I9" s="76">
        <v>36</v>
      </c>
      <c r="J9" s="35">
        <f>I9*20/43</f>
        <v>16.74418604651163</v>
      </c>
      <c r="K9" s="37">
        <v>210</v>
      </c>
      <c r="L9" s="47">
        <f>40*220/K9</f>
        <v>41.904761904761905</v>
      </c>
      <c r="M9" s="37">
        <v>8.7</v>
      </c>
      <c r="N9" s="48">
        <f>40*M9/8.7</f>
        <v>40</v>
      </c>
      <c r="O9" s="47">
        <f>J9+L9+N9</f>
        <v>98.64894795127353</v>
      </c>
      <c r="P9" s="49">
        <f>O9/100</f>
        <v>0.9864894795127352</v>
      </c>
      <c r="Q9" s="37" t="s">
        <v>28</v>
      </c>
    </row>
    <row r="10" spans="1:17" ht="26.25">
      <c r="A10" s="34">
        <v>65</v>
      </c>
      <c r="B10" s="27">
        <v>102</v>
      </c>
      <c r="C10" s="92">
        <v>293</v>
      </c>
      <c r="D10" s="90" t="s">
        <v>22</v>
      </c>
      <c r="E10" s="93">
        <v>38650</v>
      </c>
      <c r="F10" s="1">
        <v>43</v>
      </c>
      <c r="G10" s="88">
        <v>11</v>
      </c>
      <c r="H10" s="71" t="s">
        <v>32</v>
      </c>
      <c r="I10" s="72">
        <v>39</v>
      </c>
      <c r="J10" s="35">
        <f>I10*20/43</f>
        <v>18.13953488372093</v>
      </c>
      <c r="K10" s="37">
        <v>240</v>
      </c>
      <c r="L10" s="47">
        <f>40*240/K10</f>
        <v>40</v>
      </c>
      <c r="M10" s="37">
        <v>9.1</v>
      </c>
      <c r="N10" s="48">
        <f>40*M10/9.1</f>
        <v>40</v>
      </c>
      <c r="O10" s="47">
        <f>J10+L10+N10</f>
        <v>98.13953488372093</v>
      </c>
      <c r="P10" s="49">
        <f>O10/100</f>
        <v>0.9813953488372092</v>
      </c>
      <c r="Q10" s="37" t="s">
        <v>28</v>
      </c>
    </row>
    <row r="11" spans="1:17" ht="26.25">
      <c r="A11" s="33">
        <v>66</v>
      </c>
      <c r="B11" s="27">
        <v>102</v>
      </c>
      <c r="C11" s="92">
        <v>294</v>
      </c>
      <c r="D11" s="85" t="s">
        <v>22</v>
      </c>
      <c r="E11" s="93">
        <v>38835</v>
      </c>
      <c r="F11" s="1">
        <v>43</v>
      </c>
      <c r="G11" s="88">
        <v>11</v>
      </c>
      <c r="H11" s="71" t="s">
        <v>32</v>
      </c>
      <c r="I11" s="76">
        <v>30</v>
      </c>
      <c r="J11" s="35">
        <f>I11*20/43</f>
        <v>13.953488372093023</v>
      </c>
      <c r="K11" s="37">
        <v>250</v>
      </c>
      <c r="L11" s="47">
        <f>40*240/K11</f>
        <v>38.4</v>
      </c>
      <c r="M11" s="37">
        <v>8.6</v>
      </c>
      <c r="N11" s="48">
        <f>40*M11/9.1</f>
        <v>37.8021978021978</v>
      </c>
      <c r="O11" s="47">
        <f>J11+L11+N11</f>
        <v>90.15568617429082</v>
      </c>
      <c r="P11" s="49">
        <f>O11/100</f>
        <v>0.9015568617429082</v>
      </c>
      <c r="Q11" s="37" t="s">
        <v>28</v>
      </c>
    </row>
    <row r="12" spans="1:17" ht="26.25">
      <c r="A12" s="33">
        <v>2</v>
      </c>
      <c r="B12" s="27">
        <v>102</v>
      </c>
      <c r="C12" s="92">
        <v>296</v>
      </c>
      <c r="D12" s="85" t="s">
        <v>24</v>
      </c>
      <c r="E12" s="100" t="s">
        <v>106</v>
      </c>
      <c r="F12" s="1">
        <v>43</v>
      </c>
      <c r="G12" s="88">
        <v>10</v>
      </c>
      <c r="H12" s="71" t="s">
        <v>32</v>
      </c>
      <c r="I12" s="76">
        <v>26</v>
      </c>
      <c r="J12" s="35">
        <f>I12*20/43</f>
        <v>12.093023255813954</v>
      </c>
      <c r="K12" s="37">
        <v>230</v>
      </c>
      <c r="L12" s="47">
        <f>40*220/K12</f>
        <v>38.26086956521739</v>
      </c>
      <c r="M12" s="37">
        <v>8.5</v>
      </c>
      <c r="N12" s="48">
        <f>40*M12/8.7</f>
        <v>39.08045977011495</v>
      </c>
      <c r="O12" s="47">
        <f>J12+L12+N12</f>
        <v>89.4343525911463</v>
      </c>
      <c r="P12" s="49">
        <f>O12/100</f>
        <v>0.8943435259114629</v>
      </c>
      <c r="Q12" s="37" t="s">
        <v>29</v>
      </c>
    </row>
    <row r="13" spans="1:17" ht="26.25">
      <c r="A13" s="34">
        <v>67</v>
      </c>
      <c r="B13" s="27">
        <v>102</v>
      </c>
      <c r="C13" s="92">
        <v>313</v>
      </c>
      <c r="D13" s="86" t="s">
        <v>22</v>
      </c>
      <c r="E13" s="93">
        <v>38832</v>
      </c>
      <c r="F13" s="1">
        <v>43</v>
      </c>
      <c r="G13" s="88">
        <v>9</v>
      </c>
      <c r="H13" s="71" t="s">
        <v>32</v>
      </c>
      <c r="I13" s="76">
        <v>17</v>
      </c>
      <c r="J13" s="35">
        <f>I13*20/43</f>
        <v>7.906976744186046</v>
      </c>
      <c r="K13" s="37">
        <v>300</v>
      </c>
      <c r="L13" s="47">
        <f>40*240/K13</f>
        <v>32</v>
      </c>
      <c r="M13" s="37">
        <v>0</v>
      </c>
      <c r="N13" s="48">
        <f>40*M13/9.1</f>
        <v>0</v>
      </c>
      <c r="O13" s="47">
        <f>J13+L13+N13</f>
        <v>39.906976744186046</v>
      </c>
      <c r="P13" s="49">
        <f>O13/100</f>
        <v>0.39906976744186046</v>
      </c>
      <c r="Q13" s="37" t="s">
        <v>30</v>
      </c>
    </row>
    <row r="14" spans="1:17" ht="26.25">
      <c r="A14" s="34">
        <v>4</v>
      </c>
      <c r="B14" s="27">
        <v>102</v>
      </c>
      <c r="C14" s="92">
        <v>321</v>
      </c>
      <c r="D14" s="86" t="s">
        <v>22</v>
      </c>
      <c r="E14" s="93">
        <v>38896</v>
      </c>
      <c r="F14" s="1">
        <v>43</v>
      </c>
      <c r="G14" s="88">
        <v>9</v>
      </c>
      <c r="H14" s="71" t="s">
        <v>32</v>
      </c>
      <c r="I14" s="76">
        <v>18</v>
      </c>
      <c r="J14" s="35">
        <f>I14*20/43</f>
        <v>8.372093023255815</v>
      </c>
      <c r="K14" s="37">
        <v>340</v>
      </c>
      <c r="L14" s="47">
        <f>40*220/K14</f>
        <v>25.88235294117647</v>
      </c>
      <c r="M14" s="37">
        <v>1</v>
      </c>
      <c r="N14" s="48">
        <f>40*M14/8.7</f>
        <v>4.597701149425288</v>
      </c>
      <c r="O14" s="47">
        <f>J14+L14+N14</f>
        <v>38.852147113857576</v>
      </c>
      <c r="P14" s="49">
        <f>O14/100</f>
        <v>0.38852147113857577</v>
      </c>
      <c r="Q14" s="37" t="s">
        <v>30</v>
      </c>
    </row>
    <row r="15" spans="1:17" ht="26.25">
      <c r="A15" s="34">
        <v>68</v>
      </c>
      <c r="B15" s="27">
        <v>102</v>
      </c>
      <c r="C15" s="92">
        <v>327</v>
      </c>
      <c r="D15" s="86" t="s">
        <v>22</v>
      </c>
      <c r="E15" s="93">
        <v>38757</v>
      </c>
      <c r="F15" s="1">
        <v>43</v>
      </c>
      <c r="G15" s="88">
        <v>9</v>
      </c>
      <c r="H15" s="71" t="s">
        <v>32</v>
      </c>
      <c r="I15" s="76">
        <v>15</v>
      </c>
      <c r="J15" s="35">
        <f>I15*20/43</f>
        <v>6.976744186046512</v>
      </c>
      <c r="K15" s="37">
        <v>310</v>
      </c>
      <c r="L15" s="47">
        <f>40*240/K15</f>
        <v>30.967741935483872</v>
      </c>
      <c r="M15" s="37">
        <v>0</v>
      </c>
      <c r="N15" s="48">
        <f>40*M15/9.1</f>
        <v>0</v>
      </c>
      <c r="O15" s="47">
        <f>J15+L15+N15</f>
        <v>37.94448612153038</v>
      </c>
      <c r="P15" s="49">
        <f>O15/100</f>
        <v>0.3794448612153038</v>
      </c>
      <c r="Q15" s="37" t="s">
        <v>30</v>
      </c>
    </row>
    <row r="16" spans="1:17" ht="26.25">
      <c r="A16" s="34">
        <v>3</v>
      </c>
      <c r="B16" s="27">
        <v>102</v>
      </c>
      <c r="C16" s="92">
        <v>311</v>
      </c>
      <c r="D16" s="86" t="s">
        <v>24</v>
      </c>
      <c r="E16" s="94">
        <v>38856</v>
      </c>
      <c r="F16" s="1">
        <v>43</v>
      </c>
      <c r="G16" s="88">
        <v>9</v>
      </c>
      <c r="H16" s="71" t="s">
        <v>32</v>
      </c>
      <c r="I16" s="76">
        <v>15</v>
      </c>
      <c r="J16" s="35">
        <f>I16*20/43</f>
        <v>6.976744186046512</v>
      </c>
      <c r="K16" s="37">
        <v>340</v>
      </c>
      <c r="L16" s="47">
        <f>40*220/K16</f>
        <v>25.88235294117647</v>
      </c>
      <c r="M16" s="37">
        <v>1</v>
      </c>
      <c r="N16" s="48">
        <f>40*M16/8.7</f>
        <v>4.597701149425288</v>
      </c>
      <c r="O16" s="47">
        <f>J16+L16+N16</f>
        <v>37.45679827664827</v>
      </c>
      <c r="P16" s="49">
        <f>O16/100</f>
        <v>0.37456798276648273</v>
      </c>
      <c r="Q16" s="37" t="s">
        <v>30</v>
      </c>
    </row>
    <row r="17" spans="1:17" ht="26.25">
      <c r="A17" s="34">
        <v>59</v>
      </c>
      <c r="B17" s="27">
        <v>102</v>
      </c>
      <c r="C17" s="87">
        <v>187</v>
      </c>
      <c r="D17" s="85" t="s">
        <v>24</v>
      </c>
      <c r="E17" s="94">
        <v>39570</v>
      </c>
      <c r="F17" s="90">
        <v>43</v>
      </c>
      <c r="G17" s="88">
        <v>9</v>
      </c>
      <c r="H17" s="71" t="s">
        <v>32</v>
      </c>
      <c r="I17" s="76">
        <v>15</v>
      </c>
      <c r="J17" s="35">
        <f>I17*20/43</f>
        <v>6.976744186046512</v>
      </c>
      <c r="K17" s="37">
        <v>340</v>
      </c>
      <c r="L17" s="47">
        <f>40*220/K17</f>
        <v>25.88235294117647</v>
      </c>
      <c r="M17" s="37">
        <v>1</v>
      </c>
      <c r="N17" s="48">
        <f>40*M17/8.7</f>
        <v>4.597701149425288</v>
      </c>
      <c r="O17" s="47">
        <f>J17+L17+N17</f>
        <v>37.45679827664827</v>
      </c>
      <c r="P17" s="49">
        <f>O17/100</f>
        <v>0.37456798276648273</v>
      </c>
      <c r="Q17" s="37" t="s">
        <v>30</v>
      </c>
    </row>
    <row r="18" spans="1:17" ht="26.25">
      <c r="A18" s="33">
        <v>58</v>
      </c>
      <c r="B18" s="27">
        <v>102</v>
      </c>
      <c r="C18" s="87">
        <v>185</v>
      </c>
      <c r="D18" s="85" t="s">
        <v>24</v>
      </c>
      <c r="E18" s="94">
        <v>39919</v>
      </c>
      <c r="F18" s="90">
        <v>43</v>
      </c>
      <c r="G18" s="88">
        <v>9</v>
      </c>
      <c r="H18" s="71" t="s">
        <v>32</v>
      </c>
      <c r="I18" s="76">
        <v>13</v>
      </c>
      <c r="J18" s="35">
        <f>I18*20/43</f>
        <v>6.046511627906977</v>
      </c>
      <c r="K18" s="37">
        <v>340</v>
      </c>
      <c r="L18" s="47">
        <f>40*220/K18</f>
        <v>25.88235294117647</v>
      </c>
      <c r="M18" s="37">
        <v>1</v>
      </c>
      <c r="N18" s="48">
        <f>40*M18/8.7</f>
        <v>4.597701149425288</v>
      </c>
      <c r="O18" s="47">
        <f>J18+L18+N18</f>
        <v>36.526565718508735</v>
      </c>
      <c r="P18" s="49">
        <f>O18/100</f>
        <v>0.36526565718508736</v>
      </c>
      <c r="Q18" s="37" t="s">
        <v>30</v>
      </c>
    </row>
    <row r="19" spans="1:17" ht="26.25">
      <c r="A19" s="34">
        <v>69</v>
      </c>
      <c r="B19" s="27">
        <v>102</v>
      </c>
      <c r="C19" s="92">
        <v>351</v>
      </c>
      <c r="D19" s="86" t="s">
        <v>22</v>
      </c>
      <c r="E19" s="93">
        <v>38886</v>
      </c>
      <c r="F19" s="1">
        <v>43</v>
      </c>
      <c r="G19" s="88">
        <v>9</v>
      </c>
      <c r="H19" s="71" t="s">
        <v>32</v>
      </c>
      <c r="I19" s="76">
        <v>15</v>
      </c>
      <c r="J19" s="35">
        <f>I19*20/43</f>
        <v>6.976744186046512</v>
      </c>
      <c r="K19" s="37">
        <v>330</v>
      </c>
      <c r="L19" s="47">
        <f>40*240/K19</f>
        <v>29.09090909090909</v>
      </c>
      <c r="M19" s="37">
        <v>0</v>
      </c>
      <c r="N19" s="48">
        <f>40*M19/9.1</f>
        <v>0</v>
      </c>
      <c r="O19" s="47">
        <f>J19+L19+N19</f>
        <v>36.0676532769556</v>
      </c>
      <c r="P19" s="49">
        <f>O19/100</f>
        <v>0.360676532769556</v>
      </c>
      <c r="Q19" s="37" t="s">
        <v>30</v>
      </c>
    </row>
    <row r="20" spans="1:17" s="30" customFormat="1" ht="24.75" customHeight="1">
      <c r="A20" s="33">
        <v>70</v>
      </c>
      <c r="B20" s="27">
        <v>102</v>
      </c>
      <c r="C20" s="92">
        <v>358</v>
      </c>
      <c r="D20" s="86" t="s">
        <v>22</v>
      </c>
      <c r="E20" s="93">
        <v>39070</v>
      </c>
      <c r="F20" s="1">
        <v>43</v>
      </c>
      <c r="G20" s="88">
        <v>9</v>
      </c>
      <c r="H20" s="71" t="s">
        <v>32</v>
      </c>
      <c r="I20" s="76">
        <v>15</v>
      </c>
      <c r="J20" s="35">
        <f>I20*20/43</f>
        <v>6.976744186046512</v>
      </c>
      <c r="K20" s="37">
        <v>330</v>
      </c>
      <c r="L20" s="47">
        <f>40*240/K20</f>
        <v>29.09090909090909</v>
      </c>
      <c r="M20" s="37">
        <v>0</v>
      </c>
      <c r="N20" s="48">
        <f>40*M20/9.1</f>
        <v>0</v>
      </c>
      <c r="O20" s="47">
        <f>J20+L20+N20</f>
        <v>36.0676532769556</v>
      </c>
      <c r="P20" s="49">
        <f>O20/100</f>
        <v>0.360676532769556</v>
      </c>
      <c r="Q20" s="37" t="s">
        <v>30</v>
      </c>
    </row>
    <row r="21" spans="1:17" s="30" customFormat="1" ht="26.25">
      <c r="A21" s="34">
        <v>71</v>
      </c>
      <c r="B21" s="27">
        <v>102</v>
      </c>
      <c r="C21" s="92">
        <v>391</v>
      </c>
      <c r="D21" s="86" t="s">
        <v>22</v>
      </c>
      <c r="E21" s="97">
        <v>39375</v>
      </c>
      <c r="F21" s="1">
        <v>43</v>
      </c>
      <c r="G21" s="88">
        <v>10</v>
      </c>
      <c r="H21" s="71" t="s">
        <v>32</v>
      </c>
      <c r="I21" s="76">
        <v>15</v>
      </c>
      <c r="J21" s="35">
        <f>I21*20/43</f>
        <v>6.976744186046512</v>
      </c>
      <c r="K21" s="37">
        <v>330</v>
      </c>
      <c r="L21" s="47">
        <f>40*240/K21</f>
        <v>29.09090909090909</v>
      </c>
      <c r="M21" s="37">
        <v>0</v>
      </c>
      <c r="N21" s="48">
        <f>40*M21/9.1</f>
        <v>0</v>
      </c>
      <c r="O21" s="47">
        <f>J21+L21+N21</f>
        <v>36.0676532769556</v>
      </c>
      <c r="P21" s="49">
        <f>O21/100</f>
        <v>0.360676532769556</v>
      </c>
      <c r="Q21" s="37" t="s">
        <v>30</v>
      </c>
    </row>
    <row r="22" spans="1:17" ht="26.25">
      <c r="A22" s="34">
        <v>72</v>
      </c>
      <c r="B22" s="27">
        <v>102</v>
      </c>
      <c r="C22" s="92">
        <v>394</v>
      </c>
      <c r="D22" s="86" t="s">
        <v>22</v>
      </c>
      <c r="E22" s="97">
        <v>39373</v>
      </c>
      <c r="F22" s="1">
        <v>43</v>
      </c>
      <c r="G22" s="88">
        <v>10</v>
      </c>
      <c r="H22" s="71" t="s">
        <v>32</v>
      </c>
      <c r="I22" s="76">
        <v>15</v>
      </c>
      <c r="J22" s="35">
        <f>I22*20/43</f>
        <v>6.976744186046512</v>
      </c>
      <c r="K22" s="37">
        <v>330</v>
      </c>
      <c r="L22" s="47">
        <f>40*240/K22</f>
        <v>29.09090909090909</v>
      </c>
      <c r="M22" s="37">
        <v>0</v>
      </c>
      <c r="N22" s="48">
        <f>40*M22/9.1</f>
        <v>0</v>
      </c>
      <c r="O22" s="47">
        <f>J22+L22+N22</f>
        <v>36.0676532769556</v>
      </c>
      <c r="P22" s="49">
        <f>O22/100</f>
        <v>0.360676532769556</v>
      </c>
      <c r="Q22" s="37" t="s">
        <v>30</v>
      </c>
    </row>
    <row r="23" spans="1:17" ht="26.25">
      <c r="A23" s="34">
        <v>73</v>
      </c>
      <c r="B23" s="27">
        <v>102</v>
      </c>
      <c r="C23" s="92">
        <v>932</v>
      </c>
      <c r="D23" s="86" t="s">
        <v>22</v>
      </c>
      <c r="E23" s="98" t="s">
        <v>122</v>
      </c>
      <c r="F23" s="1">
        <v>43</v>
      </c>
      <c r="G23" s="88">
        <v>11</v>
      </c>
      <c r="H23" s="71" t="s">
        <v>32</v>
      </c>
      <c r="I23" s="76">
        <v>15</v>
      </c>
      <c r="J23" s="35">
        <f>I23*20/43</f>
        <v>6.976744186046512</v>
      </c>
      <c r="K23" s="37">
        <v>330</v>
      </c>
      <c r="L23" s="47">
        <f>40*240/K23</f>
        <v>29.09090909090909</v>
      </c>
      <c r="M23" s="37">
        <v>0</v>
      </c>
      <c r="N23" s="48">
        <f>40*M23/9.1</f>
        <v>0</v>
      </c>
      <c r="O23" s="47">
        <f>J23+L23+N23</f>
        <v>36.0676532769556</v>
      </c>
      <c r="P23" s="49">
        <f>O23/100</f>
        <v>0.360676532769556</v>
      </c>
      <c r="Q23" s="37" t="s">
        <v>30</v>
      </c>
    </row>
    <row r="24" spans="1:17" ht="26.25">
      <c r="A24" s="33">
        <v>74</v>
      </c>
      <c r="B24" s="27">
        <v>102</v>
      </c>
      <c r="C24" s="92">
        <v>345</v>
      </c>
      <c r="D24" s="86" t="s">
        <v>22</v>
      </c>
      <c r="E24" s="98" t="s">
        <v>123</v>
      </c>
      <c r="F24" s="1">
        <v>43</v>
      </c>
      <c r="G24" s="88">
        <v>11</v>
      </c>
      <c r="H24" s="71" t="s">
        <v>32</v>
      </c>
      <c r="I24" s="76">
        <v>15</v>
      </c>
      <c r="J24" s="35">
        <f>I24*20/43</f>
        <v>6.976744186046512</v>
      </c>
      <c r="K24" s="37">
        <v>330</v>
      </c>
      <c r="L24" s="47">
        <f>40*240/K24</f>
        <v>29.09090909090909</v>
      </c>
      <c r="M24" s="37">
        <v>0</v>
      </c>
      <c r="N24" s="48">
        <f>40*M24/9.1</f>
        <v>0</v>
      </c>
      <c r="O24" s="47">
        <f>J24+L24+N24</f>
        <v>36.0676532769556</v>
      </c>
      <c r="P24" s="49">
        <f>O24/100</f>
        <v>0.360676532769556</v>
      </c>
      <c r="Q24" s="37" t="s">
        <v>30</v>
      </c>
    </row>
    <row r="25" spans="1:17" ht="26.25">
      <c r="A25" s="34">
        <v>75</v>
      </c>
      <c r="B25" s="27">
        <v>102</v>
      </c>
      <c r="C25" s="92">
        <v>653</v>
      </c>
      <c r="D25" s="86" t="s">
        <v>22</v>
      </c>
      <c r="E25" s="98" t="s">
        <v>124</v>
      </c>
      <c r="F25" s="1">
        <v>43</v>
      </c>
      <c r="G25" s="88">
        <v>11</v>
      </c>
      <c r="H25" s="71" t="s">
        <v>32</v>
      </c>
      <c r="I25" s="76">
        <v>15</v>
      </c>
      <c r="J25" s="35">
        <f>I25*20/43</f>
        <v>6.976744186046512</v>
      </c>
      <c r="K25" s="37">
        <v>330</v>
      </c>
      <c r="L25" s="47">
        <f>40*240/K25</f>
        <v>29.09090909090909</v>
      </c>
      <c r="M25" s="37">
        <v>0</v>
      </c>
      <c r="N25" s="48">
        <f>40*M25/9.1</f>
        <v>0</v>
      </c>
      <c r="O25" s="47">
        <f>J25+L25+N25</f>
        <v>36.0676532769556</v>
      </c>
      <c r="P25" s="49">
        <f>O25/100</f>
        <v>0.360676532769556</v>
      </c>
      <c r="Q25" s="37" t="s">
        <v>30</v>
      </c>
    </row>
    <row r="26" spans="1:17" ht="26.25">
      <c r="A26" s="34">
        <v>76</v>
      </c>
      <c r="B26" s="27">
        <v>102</v>
      </c>
      <c r="C26" s="92">
        <v>789</v>
      </c>
      <c r="D26" s="86" t="s">
        <v>22</v>
      </c>
      <c r="E26" s="98" t="s">
        <v>125</v>
      </c>
      <c r="F26" s="1">
        <v>43</v>
      </c>
      <c r="G26" s="88">
        <v>11</v>
      </c>
      <c r="H26" s="71" t="s">
        <v>32</v>
      </c>
      <c r="I26" s="76">
        <v>15</v>
      </c>
      <c r="J26" s="35">
        <f>I26*20/43</f>
        <v>6.976744186046512</v>
      </c>
      <c r="K26" s="37">
        <v>330</v>
      </c>
      <c r="L26" s="47">
        <f>40*240/K26</f>
        <v>29.09090909090909</v>
      </c>
      <c r="M26" s="37">
        <v>0</v>
      </c>
      <c r="N26" s="48">
        <f>40*M26/9.1</f>
        <v>0</v>
      </c>
      <c r="O26" s="47">
        <f>J26+L26+N26</f>
        <v>36.0676532769556</v>
      </c>
      <c r="P26" s="49">
        <f>O26/100</f>
        <v>0.360676532769556</v>
      </c>
      <c r="Q26" s="37" t="s">
        <v>30</v>
      </c>
    </row>
    <row r="27" spans="1:17" ht="26.25">
      <c r="A27" s="34">
        <v>77</v>
      </c>
      <c r="B27" s="27">
        <v>102</v>
      </c>
      <c r="C27" s="92">
        <v>111</v>
      </c>
      <c r="D27" s="86" t="s">
        <v>22</v>
      </c>
      <c r="E27" s="99" t="s">
        <v>126</v>
      </c>
      <c r="F27" s="1">
        <v>43</v>
      </c>
      <c r="G27" s="88">
        <v>11</v>
      </c>
      <c r="H27" s="71" t="s">
        <v>32</v>
      </c>
      <c r="I27" s="76">
        <v>15</v>
      </c>
      <c r="J27" s="35">
        <f>I27*20/43</f>
        <v>6.976744186046512</v>
      </c>
      <c r="K27" s="37">
        <v>330</v>
      </c>
      <c r="L27" s="47">
        <f>40*240/K27</f>
        <v>29.09090909090909</v>
      </c>
      <c r="M27" s="37">
        <v>0</v>
      </c>
      <c r="N27" s="48">
        <f>40*M27/9.1</f>
        <v>0</v>
      </c>
      <c r="O27" s="47">
        <f>J27+L27+N27</f>
        <v>36.0676532769556</v>
      </c>
      <c r="P27" s="49">
        <f>O27/100</f>
        <v>0.360676532769556</v>
      </c>
      <c r="Q27" s="37" t="s">
        <v>30</v>
      </c>
    </row>
    <row r="28" spans="1:17" ht="26.25">
      <c r="A28" s="33">
        <v>78</v>
      </c>
      <c r="B28" s="27">
        <v>102</v>
      </c>
      <c r="C28" s="92">
        <v>234</v>
      </c>
      <c r="D28" s="86" t="s">
        <v>22</v>
      </c>
      <c r="E28" s="99" t="s">
        <v>127</v>
      </c>
      <c r="F28" s="1">
        <v>43</v>
      </c>
      <c r="G28" s="88">
        <v>11</v>
      </c>
      <c r="H28" s="71" t="s">
        <v>32</v>
      </c>
      <c r="I28" s="76">
        <v>15</v>
      </c>
      <c r="J28" s="35">
        <f>I28*20/43</f>
        <v>6.976744186046512</v>
      </c>
      <c r="K28" s="37">
        <v>330</v>
      </c>
      <c r="L28" s="47">
        <f>40*240/K28</f>
        <v>29.09090909090909</v>
      </c>
      <c r="M28" s="37">
        <v>0</v>
      </c>
      <c r="N28" s="48">
        <f>40*M28/9.1</f>
        <v>0</v>
      </c>
      <c r="O28" s="47">
        <f>J28+L28+N28</f>
        <v>36.0676532769556</v>
      </c>
      <c r="P28" s="49">
        <f>O28/100</f>
        <v>0.360676532769556</v>
      </c>
      <c r="Q28" s="37" t="s">
        <v>30</v>
      </c>
    </row>
    <row r="29" spans="1:17" ht="26.25">
      <c r="A29" s="34">
        <v>79</v>
      </c>
      <c r="B29" s="27">
        <v>102</v>
      </c>
      <c r="C29" s="92">
        <v>167</v>
      </c>
      <c r="D29" s="86" t="s">
        <v>22</v>
      </c>
      <c r="E29" s="97" t="s">
        <v>128</v>
      </c>
      <c r="F29" s="1">
        <v>43</v>
      </c>
      <c r="G29" s="88">
        <v>11</v>
      </c>
      <c r="H29" s="71" t="s">
        <v>32</v>
      </c>
      <c r="I29" s="76">
        <v>15</v>
      </c>
      <c r="J29" s="35">
        <f>I29*20/43</f>
        <v>6.976744186046512</v>
      </c>
      <c r="K29" s="37">
        <v>330</v>
      </c>
      <c r="L29" s="47">
        <f>40*240/K29</f>
        <v>29.09090909090909</v>
      </c>
      <c r="M29" s="37">
        <v>0</v>
      </c>
      <c r="N29" s="48">
        <f>40*M29/9.1</f>
        <v>0</v>
      </c>
      <c r="O29" s="47">
        <f>J29+L29+N29</f>
        <v>36.0676532769556</v>
      </c>
      <c r="P29" s="49">
        <f>O29/100</f>
        <v>0.360676532769556</v>
      </c>
      <c r="Q29" s="37" t="s">
        <v>30</v>
      </c>
    </row>
    <row r="30" spans="1:17" ht="26.25">
      <c r="A30" s="34">
        <v>80</v>
      </c>
      <c r="B30" s="27">
        <v>102</v>
      </c>
      <c r="C30" s="92">
        <v>908</v>
      </c>
      <c r="D30" s="86" t="s">
        <v>22</v>
      </c>
      <c r="E30" s="96" t="s">
        <v>129</v>
      </c>
      <c r="F30" s="1">
        <v>43</v>
      </c>
      <c r="G30" s="88">
        <v>11</v>
      </c>
      <c r="H30" s="71" t="s">
        <v>32</v>
      </c>
      <c r="I30" s="76">
        <v>15</v>
      </c>
      <c r="J30" s="35">
        <f>I30*20/43</f>
        <v>6.976744186046512</v>
      </c>
      <c r="K30" s="37">
        <v>330</v>
      </c>
      <c r="L30" s="47">
        <f>40*240/K30</f>
        <v>29.09090909090909</v>
      </c>
      <c r="M30" s="37">
        <v>0</v>
      </c>
      <c r="N30" s="48">
        <f>40*M30/9.1</f>
        <v>0</v>
      </c>
      <c r="O30" s="47">
        <f>J30+L30+N30</f>
        <v>36.0676532769556</v>
      </c>
      <c r="P30" s="49">
        <f>O30/100</f>
        <v>0.360676532769556</v>
      </c>
      <c r="Q30" s="37" t="s">
        <v>30</v>
      </c>
    </row>
    <row r="31" spans="1:17" ht="26.25">
      <c r="A31" s="34">
        <v>81</v>
      </c>
      <c r="B31" s="27">
        <v>102</v>
      </c>
      <c r="C31" s="87">
        <v>126</v>
      </c>
      <c r="D31" s="71" t="s">
        <v>22</v>
      </c>
      <c r="E31" s="97">
        <v>39358</v>
      </c>
      <c r="F31" s="90">
        <v>43</v>
      </c>
      <c r="G31" s="88">
        <v>9</v>
      </c>
      <c r="H31" s="71" t="s">
        <v>32</v>
      </c>
      <c r="I31" s="76">
        <v>15</v>
      </c>
      <c r="J31" s="35">
        <f>I31*20/43</f>
        <v>6.976744186046512</v>
      </c>
      <c r="K31" s="37">
        <v>330</v>
      </c>
      <c r="L31" s="47">
        <f>40*240/K31</f>
        <v>29.09090909090909</v>
      </c>
      <c r="M31" s="37">
        <v>0</v>
      </c>
      <c r="N31" s="48">
        <f>40*M31/9.1</f>
        <v>0</v>
      </c>
      <c r="O31" s="47">
        <f>J31+L31+N31</f>
        <v>36.0676532769556</v>
      </c>
      <c r="P31" s="49">
        <f>O31/100</f>
        <v>0.360676532769556</v>
      </c>
      <c r="Q31" s="37" t="s">
        <v>30</v>
      </c>
    </row>
    <row r="32" spans="1:17" ht="26.25">
      <c r="A32" s="33">
        <v>82</v>
      </c>
      <c r="B32" s="27">
        <v>102</v>
      </c>
      <c r="C32" s="87">
        <v>127</v>
      </c>
      <c r="D32" s="71" t="s">
        <v>22</v>
      </c>
      <c r="E32" s="97">
        <v>39447</v>
      </c>
      <c r="F32" s="90">
        <v>43</v>
      </c>
      <c r="G32" s="88">
        <v>9</v>
      </c>
      <c r="H32" s="71" t="s">
        <v>32</v>
      </c>
      <c r="I32" s="76">
        <v>15</v>
      </c>
      <c r="J32" s="35">
        <f>I32*20/43</f>
        <v>6.976744186046512</v>
      </c>
      <c r="K32" s="37">
        <v>330</v>
      </c>
      <c r="L32" s="47">
        <f>40*240/K32</f>
        <v>29.09090909090909</v>
      </c>
      <c r="M32" s="37">
        <v>0</v>
      </c>
      <c r="N32" s="48">
        <f>40*M32/9.1</f>
        <v>0</v>
      </c>
      <c r="O32" s="47">
        <f>J32+L32+N32</f>
        <v>36.0676532769556</v>
      </c>
      <c r="P32" s="49">
        <f>O32/100</f>
        <v>0.360676532769556</v>
      </c>
      <c r="Q32" s="37" t="s">
        <v>30</v>
      </c>
    </row>
    <row r="33" spans="1:17" ht="26.25">
      <c r="A33" s="34">
        <v>83</v>
      </c>
      <c r="B33" s="27">
        <v>102</v>
      </c>
      <c r="C33" s="87">
        <v>130</v>
      </c>
      <c r="D33" s="71" t="s">
        <v>22</v>
      </c>
      <c r="E33" s="97">
        <v>39428</v>
      </c>
      <c r="F33" s="90">
        <v>43</v>
      </c>
      <c r="G33" s="88">
        <v>9</v>
      </c>
      <c r="H33" s="71" t="s">
        <v>32</v>
      </c>
      <c r="I33" s="76">
        <v>15</v>
      </c>
      <c r="J33" s="35">
        <f>I33*20/43</f>
        <v>6.976744186046512</v>
      </c>
      <c r="K33" s="37">
        <v>330</v>
      </c>
      <c r="L33" s="47">
        <f>40*240/K33</f>
        <v>29.09090909090909</v>
      </c>
      <c r="M33" s="37">
        <v>0</v>
      </c>
      <c r="N33" s="48">
        <f>40*M33/9.1</f>
        <v>0</v>
      </c>
      <c r="O33" s="47">
        <f>J33+L33+N33</f>
        <v>36.0676532769556</v>
      </c>
      <c r="P33" s="49">
        <f>O33/100</f>
        <v>0.360676532769556</v>
      </c>
      <c r="Q33" s="37" t="s">
        <v>30</v>
      </c>
    </row>
    <row r="34" spans="1:17" ht="26.25">
      <c r="A34" s="34">
        <v>84</v>
      </c>
      <c r="B34" s="27">
        <v>102</v>
      </c>
      <c r="C34" s="87">
        <v>132</v>
      </c>
      <c r="D34" s="71" t="s">
        <v>22</v>
      </c>
      <c r="E34" s="97">
        <v>39692</v>
      </c>
      <c r="F34" s="90">
        <v>43</v>
      </c>
      <c r="G34" s="88">
        <v>9</v>
      </c>
      <c r="H34" s="71" t="s">
        <v>32</v>
      </c>
      <c r="I34" s="76">
        <v>15</v>
      </c>
      <c r="J34" s="35">
        <f>I34*20/43</f>
        <v>6.976744186046512</v>
      </c>
      <c r="K34" s="37">
        <v>330</v>
      </c>
      <c r="L34" s="47">
        <f>40*240/K34</f>
        <v>29.09090909090909</v>
      </c>
      <c r="M34" s="37">
        <v>0</v>
      </c>
      <c r="N34" s="48">
        <f>40*M34/9.1</f>
        <v>0</v>
      </c>
      <c r="O34" s="47">
        <f>J34+L34+N34</f>
        <v>36.0676532769556</v>
      </c>
      <c r="P34" s="49">
        <f>O34/100</f>
        <v>0.360676532769556</v>
      </c>
      <c r="Q34" s="37" t="s">
        <v>30</v>
      </c>
    </row>
    <row r="35" spans="1:17" ht="26.25">
      <c r="A35" s="34">
        <v>85</v>
      </c>
      <c r="B35" s="27">
        <v>102</v>
      </c>
      <c r="C35" s="87">
        <v>140</v>
      </c>
      <c r="D35" s="71" t="s">
        <v>22</v>
      </c>
      <c r="E35" s="97">
        <v>39363</v>
      </c>
      <c r="F35" s="90">
        <v>43</v>
      </c>
      <c r="G35" s="88">
        <v>9</v>
      </c>
      <c r="H35" s="71" t="s">
        <v>32</v>
      </c>
      <c r="I35" s="76">
        <v>14</v>
      </c>
      <c r="J35" s="35">
        <f>I35*20/43</f>
        <v>6.511627906976744</v>
      </c>
      <c r="K35" s="37">
        <v>330</v>
      </c>
      <c r="L35" s="47">
        <f>40*240/K35</f>
        <v>29.09090909090909</v>
      </c>
      <c r="M35" s="37">
        <v>0</v>
      </c>
      <c r="N35" s="48">
        <f>40*M35/9.1</f>
        <v>0</v>
      </c>
      <c r="O35" s="47">
        <f>J35+L35+N35</f>
        <v>35.602536997885835</v>
      </c>
      <c r="P35" s="49">
        <f>O35/100</f>
        <v>0.35602536997885836</v>
      </c>
      <c r="Q35" s="37" t="s">
        <v>30</v>
      </c>
    </row>
    <row r="36" spans="1:17" ht="26.25">
      <c r="A36" s="33">
        <v>86</v>
      </c>
      <c r="B36" s="27">
        <v>102</v>
      </c>
      <c r="C36" s="87">
        <v>141</v>
      </c>
      <c r="D36" s="71" t="s">
        <v>22</v>
      </c>
      <c r="E36" s="97">
        <v>39504</v>
      </c>
      <c r="F36" s="90">
        <v>43</v>
      </c>
      <c r="G36" s="88">
        <v>9</v>
      </c>
      <c r="H36" s="71" t="s">
        <v>32</v>
      </c>
      <c r="I36" s="76">
        <v>14</v>
      </c>
      <c r="J36" s="35">
        <f>I36*20/43</f>
        <v>6.511627906976744</v>
      </c>
      <c r="K36" s="37">
        <v>330</v>
      </c>
      <c r="L36" s="47">
        <f>40*240/K36</f>
        <v>29.09090909090909</v>
      </c>
      <c r="M36" s="37">
        <v>0</v>
      </c>
      <c r="N36" s="48">
        <f>40*M36/9.1</f>
        <v>0</v>
      </c>
      <c r="O36" s="47">
        <f>J36+L36+N36</f>
        <v>35.602536997885835</v>
      </c>
      <c r="P36" s="49">
        <f>O36/100</f>
        <v>0.35602536997885836</v>
      </c>
      <c r="Q36" s="37" t="s">
        <v>30</v>
      </c>
    </row>
    <row r="37" spans="1:17" ht="26.25">
      <c r="A37" s="34">
        <v>87</v>
      </c>
      <c r="B37" s="27">
        <v>102</v>
      </c>
      <c r="C37" s="87">
        <v>142</v>
      </c>
      <c r="D37" s="71" t="s">
        <v>22</v>
      </c>
      <c r="E37" s="97">
        <v>39605</v>
      </c>
      <c r="F37" s="90">
        <v>43</v>
      </c>
      <c r="G37" s="88">
        <v>9</v>
      </c>
      <c r="H37" s="71" t="s">
        <v>32</v>
      </c>
      <c r="I37" s="76">
        <v>14</v>
      </c>
      <c r="J37" s="35">
        <f>I37*20/43</f>
        <v>6.511627906976744</v>
      </c>
      <c r="K37" s="37">
        <v>330</v>
      </c>
      <c r="L37" s="47">
        <f>40*240/K37</f>
        <v>29.09090909090909</v>
      </c>
      <c r="M37" s="37">
        <v>0</v>
      </c>
      <c r="N37" s="48">
        <f>40*M37/9.1</f>
        <v>0</v>
      </c>
      <c r="O37" s="47">
        <f>J37+L37+N37</f>
        <v>35.602536997885835</v>
      </c>
      <c r="P37" s="49">
        <f>O37/100</f>
        <v>0.35602536997885836</v>
      </c>
      <c r="Q37" s="37" t="s">
        <v>30</v>
      </c>
    </row>
    <row r="38" spans="1:17" ht="26.25">
      <c r="A38" s="34">
        <v>88</v>
      </c>
      <c r="B38" s="27">
        <v>102</v>
      </c>
      <c r="C38" s="87">
        <v>147</v>
      </c>
      <c r="D38" s="71" t="s">
        <v>22</v>
      </c>
      <c r="E38" s="97">
        <v>39523</v>
      </c>
      <c r="F38" s="90">
        <v>43</v>
      </c>
      <c r="G38" s="88">
        <v>9</v>
      </c>
      <c r="H38" s="71" t="s">
        <v>32</v>
      </c>
      <c r="I38" s="76">
        <v>14</v>
      </c>
      <c r="J38" s="35">
        <f>I38*20/43</f>
        <v>6.511627906976744</v>
      </c>
      <c r="K38" s="37">
        <v>330</v>
      </c>
      <c r="L38" s="47">
        <f>40*240/K38</f>
        <v>29.09090909090909</v>
      </c>
      <c r="M38" s="37">
        <v>0</v>
      </c>
      <c r="N38" s="48">
        <f>40*M38/9.1</f>
        <v>0</v>
      </c>
      <c r="O38" s="47">
        <f>J38+L38+N38</f>
        <v>35.602536997885835</v>
      </c>
      <c r="P38" s="49">
        <f>O38/100</f>
        <v>0.35602536997885836</v>
      </c>
      <c r="Q38" s="37" t="s">
        <v>30</v>
      </c>
    </row>
    <row r="39" spans="1:17" ht="26.25">
      <c r="A39" s="34">
        <v>60</v>
      </c>
      <c r="B39" s="27">
        <v>102</v>
      </c>
      <c r="C39" s="87">
        <v>188</v>
      </c>
      <c r="D39" s="85" t="s">
        <v>24</v>
      </c>
      <c r="E39" s="94">
        <v>39557</v>
      </c>
      <c r="F39" s="90">
        <v>43</v>
      </c>
      <c r="G39" s="88">
        <v>9</v>
      </c>
      <c r="H39" s="71" t="s">
        <v>32</v>
      </c>
      <c r="I39" s="76">
        <v>11</v>
      </c>
      <c r="J39" s="35">
        <f>I39*20/43</f>
        <v>5.116279069767442</v>
      </c>
      <c r="K39" s="37">
        <v>340</v>
      </c>
      <c r="L39" s="47">
        <f>40*220/K39</f>
        <v>25.88235294117647</v>
      </c>
      <c r="M39" s="37">
        <v>1</v>
      </c>
      <c r="N39" s="48">
        <f>40*M39/8.7</f>
        <v>4.597701149425288</v>
      </c>
      <c r="O39" s="47">
        <f>J39+L39+N39</f>
        <v>35.596333160369205</v>
      </c>
      <c r="P39" s="49">
        <f>O39/100</f>
        <v>0.35596333160369203</v>
      </c>
      <c r="Q39" s="37" t="s">
        <v>30</v>
      </c>
    </row>
    <row r="40" spans="1:17" ht="26.25">
      <c r="A40" s="34">
        <v>5</v>
      </c>
      <c r="B40" s="27">
        <v>102</v>
      </c>
      <c r="C40" s="92">
        <v>325</v>
      </c>
      <c r="D40" s="86" t="s">
        <v>24</v>
      </c>
      <c r="E40" s="93">
        <v>38793</v>
      </c>
      <c r="F40" s="1">
        <v>43</v>
      </c>
      <c r="G40" s="88">
        <v>9</v>
      </c>
      <c r="H40" s="71" t="s">
        <v>32</v>
      </c>
      <c r="I40" s="76">
        <v>10</v>
      </c>
      <c r="J40" s="35">
        <f>I40*20/43</f>
        <v>4.651162790697675</v>
      </c>
      <c r="K40" s="37">
        <v>340</v>
      </c>
      <c r="L40" s="47">
        <f>40*220/K40</f>
        <v>25.88235294117647</v>
      </c>
      <c r="M40" s="37">
        <v>1</v>
      </c>
      <c r="N40" s="48">
        <f>40*M40/8.7</f>
        <v>4.597701149425288</v>
      </c>
      <c r="O40" s="47">
        <f>J40+L40+N40</f>
        <v>35.13121688129944</v>
      </c>
      <c r="P40" s="49">
        <f>O40/100</f>
        <v>0.3513121688129944</v>
      </c>
      <c r="Q40" s="37" t="s">
        <v>30</v>
      </c>
    </row>
    <row r="41" spans="1:17" ht="26.25">
      <c r="A41" s="33">
        <v>6</v>
      </c>
      <c r="B41" s="27">
        <v>102</v>
      </c>
      <c r="C41" s="92">
        <v>330</v>
      </c>
      <c r="D41" s="86" t="s">
        <v>24</v>
      </c>
      <c r="E41" s="93">
        <v>38840</v>
      </c>
      <c r="F41" s="1">
        <v>43</v>
      </c>
      <c r="G41" s="88">
        <v>9</v>
      </c>
      <c r="H41" s="71" t="s">
        <v>32</v>
      </c>
      <c r="I41" s="76">
        <v>10</v>
      </c>
      <c r="J41" s="35">
        <f>I41*20/43</f>
        <v>4.651162790697675</v>
      </c>
      <c r="K41" s="37">
        <v>340</v>
      </c>
      <c r="L41" s="47">
        <f>40*220/K41</f>
        <v>25.88235294117647</v>
      </c>
      <c r="M41" s="37">
        <v>1</v>
      </c>
      <c r="N41" s="48">
        <f>40*M41/8.7</f>
        <v>4.597701149425288</v>
      </c>
      <c r="O41" s="47">
        <f>J41+L41+N41</f>
        <v>35.13121688129944</v>
      </c>
      <c r="P41" s="49">
        <f>O41/100</f>
        <v>0.3513121688129944</v>
      </c>
      <c r="Q41" s="37" t="s">
        <v>30</v>
      </c>
    </row>
    <row r="42" spans="1:17" ht="26.25">
      <c r="A42" s="34">
        <v>7</v>
      </c>
      <c r="B42" s="27">
        <v>102</v>
      </c>
      <c r="C42" s="92">
        <v>351</v>
      </c>
      <c r="D42" s="86" t="s">
        <v>22</v>
      </c>
      <c r="E42" s="93">
        <v>38886</v>
      </c>
      <c r="F42" s="1">
        <v>43</v>
      </c>
      <c r="G42" s="88">
        <v>9</v>
      </c>
      <c r="H42" s="71" t="s">
        <v>32</v>
      </c>
      <c r="I42" s="76">
        <v>10</v>
      </c>
      <c r="J42" s="35">
        <f>I42*20/43</f>
        <v>4.651162790697675</v>
      </c>
      <c r="K42" s="37">
        <v>340</v>
      </c>
      <c r="L42" s="47">
        <f>40*220/K42</f>
        <v>25.88235294117647</v>
      </c>
      <c r="M42" s="37">
        <v>1</v>
      </c>
      <c r="N42" s="48">
        <f>40*M42/8.7</f>
        <v>4.597701149425288</v>
      </c>
      <c r="O42" s="47">
        <f>J42+L42+N42</f>
        <v>35.13121688129944</v>
      </c>
      <c r="P42" s="49">
        <f>O42/100</f>
        <v>0.3513121688129944</v>
      </c>
      <c r="Q42" s="37" t="s">
        <v>30</v>
      </c>
    </row>
    <row r="43" spans="1:17" ht="26.25">
      <c r="A43" s="34">
        <v>8</v>
      </c>
      <c r="B43" s="27">
        <v>102</v>
      </c>
      <c r="C43" s="92">
        <v>362</v>
      </c>
      <c r="D43" s="86" t="s">
        <v>24</v>
      </c>
      <c r="E43" s="93">
        <v>38848</v>
      </c>
      <c r="F43" s="1">
        <v>43</v>
      </c>
      <c r="G43" s="88">
        <v>9</v>
      </c>
      <c r="H43" s="71" t="s">
        <v>32</v>
      </c>
      <c r="I43" s="76">
        <v>10</v>
      </c>
      <c r="J43" s="35">
        <f>I43*20/43</f>
        <v>4.651162790697675</v>
      </c>
      <c r="K43" s="37">
        <v>340</v>
      </c>
      <c r="L43" s="47">
        <f>40*220/K43</f>
        <v>25.88235294117647</v>
      </c>
      <c r="M43" s="37">
        <v>1</v>
      </c>
      <c r="N43" s="48">
        <f>40*M43/8.7</f>
        <v>4.597701149425288</v>
      </c>
      <c r="O43" s="47">
        <f>J43+L43+N43</f>
        <v>35.13121688129944</v>
      </c>
      <c r="P43" s="49">
        <f>O43/100</f>
        <v>0.3513121688129944</v>
      </c>
      <c r="Q43" s="37" t="s">
        <v>30</v>
      </c>
    </row>
    <row r="44" spans="1:17" ht="26.25">
      <c r="A44" s="34">
        <v>9</v>
      </c>
      <c r="B44" s="27">
        <v>102</v>
      </c>
      <c r="C44" s="92">
        <v>364</v>
      </c>
      <c r="D44" s="86" t="s">
        <v>24</v>
      </c>
      <c r="E44" s="93">
        <v>38758</v>
      </c>
      <c r="F44" s="1">
        <v>43</v>
      </c>
      <c r="G44" s="88">
        <v>9</v>
      </c>
      <c r="H44" s="71" t="s">
        <v>32</v>
      </c>
      <c r="I44" s="76">
        <v>10</v>
      </c>
      <c r="J44" s="35">
        <f>I44*20/43</f>
        <v>4.651162790697675</v>
      </c>
      <c r="K44" s="37">
        <v>340</v>
      </c>
      <c r="L44" s="47">
        <f>40*220/K44</f>
        <v>25.88235294117647</v>
      </c>
      <c r="M44" s="37">
        <v>1</v>
      </c>
      <c r="N44" s="48">
        <f>40*M44/8.7</f>
        <v>4.597701149425288</v>
      </c>
      <c r="O44" s="47">
        <f>J44+L44+N44</f>
        <v>35.13121688129944</v>
      </c>
      <c r="P44" s="49">
        <f>O44/100</f>
        <v>0.3513121688129944</v>
      </c>
      <c r="Q44" s="37" t="s">
        <v>30</v>
      </c>
    </row>
    <row r="45" spans="1:17" ht="26.25">
      <c r="A45" s="33">
        <v>10</v>
      </c>
      <c r="B45" s="27">
        <v>102</v>
      </c>
      <c r="C45" s="92">
        <v>365</v>
      </c>
      <c r="D45" s="86" t="s">
        <v>24</v>
      </c>
      <c r="E45" s="93" t="s">
        <v>107</v>
      </c>
      <c r="F45" s="1">
        <v>43</v>
      </c>
      <c r="G45" s="88">
        <v>9</v>
      </c>
      <c r="H45" s="71" t="s">
        <v>32</v>
      </c>
      <c r="I45" s="76">
        <v>10</v>
      </c>
      <c r="J45" s="35">
        <f>I45*20/43</f>
        <v>4.651162790697675</v>
      </c>
      <c r="K45" s="37">
        <v>340</v>
      </c>
      <c r="L45" s="47">
        <f>40*220/K45</f>
        <v>25.88235294117647</v>
      </c>
      <c r="M45" s="37">
        <v>1</v>
      </c>
      <c r="N45" s="48">
        <f>40*M45/8.7</f>
        <v>4.597701149425288</v>
      </c>
      <c r="O45" s="47">
        <f>J45+L45+N45</f>
        <v>35.13121688129944</v>
      </c>
      <c r="P45" s="49">
        <f>O45/100</f>
        <v>0.3513121688129944</v>
      </c>
      <c r="Q45" s="37" t="s">
        <v>30</v>
      </c>
    </row>
    <row r="46" spans="1:17" ht="26.25">
      <c r="A46" s="34">
        <v>11</v>
      </c>
      <c r="B46" s="27">
        <v>102</v>
      </c>
      <c r="C46" s="92">
        <v>373</v>
      </c>
      <c r="D46" s="86" t="s">
        <v>24</v>
      </c>
      <c r="E46" s="94">
        <v>39210</v>
      </c>
      <c r="F46" s="1">
        <v>43</v>
      </c>
      <c r="G46" s="88">
        <v>10</v>
      </c>
      <c r="H46" s="71" t="s">
        <v>32</v>
      </c>
      <c r="I46" s="76">
        <v>10</v>
      </c>
      <c r="J46" s="35">
        <f>I46*20/43</f>
        <v>4.651162790697675</v>
      </c>
      <c r="K46" s="37">
        <v>340</v>
      </c>
      <c r="L46" s="47">
        <f>40*220/K46</f>
        <v>25.88235294117647</v>
      </c>
      <c r="M46" s="37">
        <v>1</v>
      </c>
      <c r="N46" s="48">
        <f>40*M46/8.7</f>
        <v>4.597701149425288</v>
      </c>
      <c r="O46" s="47">
        <f>J46+L46+N46</f>
        <v>35.13121688129944</v>
      </c>
      <c r="P46" s="49">
        <f>O46/100</f>
        <v>0.3513121688129944</v>
      </c>
      <c r="Q46" s="37" t="s">
        <v>30</v>
      </c>
    </row>
    <row r="47" spans="1:17" ht="26.25">
      <c r="A47" s="34">
        <v>12</v>
      </c>
      <c r="B47" s="60">
        <v>102</v>
      </c>
      <c r="C47" s="92">
        <v>388</v>
      </c>
      <c r="D47" s="86" t="s">
        <v>24</v>
      </c>
      <c r="E47" s="94">
        <v>39118</v>
      </c>
      <c r="F47" s="1">
        <v>43</v>
      </c>
      <c r="G47" s="88">
        <v>10</v>
      </c>
      <c r="H47" s="71" t="s">
        <v>32</v>
      </c>
      <c r="I47" s="76">
        <v>10</v>
      </c>
      <c r="J47" s="35">
        <f>I47*20/43</f>
        <v>4.651162790697675</v>
      </c>
      <c r="K47" s="37">
        <v>340</v>
      </c>
      <c r="L47" s="47">
        <f>40*220/K47</f>
        <v>25.88235294117647</v>
      </c>
      <c r="M47" s="37">
        <v>1</v>
      </c>
      <c r="N47" s="48">
        <f>40*M47/8.7</f>
        <v>4.597701149425288</v>
      </c>
      <c r="O47" s="47">
        <f>J47+L47+N47</f>
        <v>35.13121688129944</v>
      </c>
      <c r="P47" s="49">
        <f>O47/100</f>
        <v>0.3513121688129944</v>
      </c>
      <c r="Q47" s="37" t="s">
        <v>30</v>
      </c>
    </row>
    <row r="48" spans="1:17" ht="26.25">
      <c r="A48" s="34">
        <v>13</v>
      </c>
      <c r="B48" s="60">
        <v>102</v>
      </c>
      <c r="C48" s="92">
        <v>390</v>
      </c>
      <c r="D48" s="86" t="s">
        <v>24</v>
      </c>
      <c r="E48" s="94">
        <v>39204</v>
      </c>
      <c r="F48" s="1">
        <v>43</v>
      </c>
      <c r="G48" s="88">
        <v>10</v>
      </c>
      <c r="H48" s="71" t="s">
        <v>32</v>
      </c>
      <c r="I48" s="76">
        <v>10</v>
      </c>
      <c r="J48" s="35">
        <f>I48*20/43</f>
        <v>4.651162790697675</v>
      </c>
      <c r="K48" s="37">
        <v>340</v>
      </c>
      <c r="L48" s="47">
        <f>40*220/K48</f>
        <v>25.88235294117647</v>
      </c>
      <c r="M48" s="37">
        <v>1</v>
      </c>
      <c r="N48" s="48">
        <f>40*M48/8.7</f>
        <v>4.597701149425288</v>
      </c>
      <c r="O48" s="47">
        <f>J48+L48+N48</f>
        <v>35.13121688129944</v>
      </c>
      <c r="P48" s="49">
        <f>O48/100</f>
        <v>0.3513121688129944</v>
      </c>
      <c r="Q48" s="37" t="s">
        <v>30</v>
      </c>
    </row>
    <row r="49" spans="1:17" ht="26.25">
      <c r="A49" s="33">
        <v>14</v>
      </c>
      <c r="B49" s="27">
        <v>102</v>
      </c>
      <c r="C49" s="92">
        <v>398</v>
      </c>
      <c r="D49" s="86" t="s">
        <v>24</v>
      </c>
      <c r="E49" s="94">
        <v>39157</v>
      </c>
      <c r="F49" s="1">
        <v>43</v>
      </c>
      <c r="G49" s="88">
        <v>10</v>
      </c>
      <c r="H49" s="71" t="s">
        <v>32</v>
      </c>
      <c r="I49" s="76">
        <v>10</v>
      </c>
      <c r="J49" s="35">
        <f>I49*20/43</f>
        <v>4.651162790697675</v>
      </c>
      <c r="K49" s="37">
        <v>340</v>
      </c>
      <c r="L49" s="47">
        <f>40*220/K49</f>
        <v>25.88235294117647</v>
      </c>
      <c r="M49" s="37">
        <v>1</v>
      </c>
      <c r="N49" s="48">
        <f>40*M49/8.7</f>
        <v>4.597701149425288</v>
      </c>
      <c r="O49" s="47">
        <f>J49+L49+N49</f>
        <v>35.13121688129944</v>
      </c>
      <c r="P49" s="49">
        <f>O49/100</f>
        <v>0.3513121688129944</v>
      </c>
      <c r="Q49" s="37" t="s">
        <v>30</v>
      </c>
    </row>
    <row r="50" spans="1:17" ht="26.25">
      <c r="A50" s="34">
        <v>15</v>
      </c>
      <c r="B50" s="27">
        <v>102</v>
      </c>
      <c r="C50" s="92">
        <v>403</v>
      </c>
      <c r="D50" s="86" t="s">
        <v>24</v>
      </c>
      <c r="E50" s="94">
        <v>39157</v>
      </c>
      <c r="F50" s="1">
        <v>43</v>
      </c>
      <c r="G50" s="88">
        <v>10</v>
      </c>
      <c r="H50" s="71" t="s">
        <v>32</v>
      </c>
      <c r="I50" s="76">
        <v>10</v>
      </c>
      <c r="J50" s="35">
        <f>I50*20/43</f>
        <v>4.651162790697675</v>
      </c>
      <c r="K50" s="37">
        <v>340</v>
      </c>
      <c r="L50" s="47">
        <f>40*220/K50</f>
        <v>25.88235294117647</v>
      </c>
      <c r="M50" s="37">
        <v>1</v>
      </c>
      <c r="N50" s="48">
        <f>40*M50/8.7</f>
        <v>4.597701149425288</v>
      </c>
      <c r="O50" s="47">
        <f>J50+L50+N50</f>
        <v>35.13121688129944</v>
      </c>
      <c r="P50" s="49">
        <f>O50/100</f>
        <v>0.3513121688129944</v>
      </c>
      <c r="Q50" s="37" t="s">
        <v>30</v>
      </c>
    </row>
    <row r="51" spans="1:17" ht="26.25">
      <c r="A51" s="34">
        <v>16</v>
      </c>
      <c r="B51" s="27">
        <v>102</v>
      </c>
      <c r="C51" s="92">
        <v>776</v>
      </c>
      <c r="D51" s="86" t="s">
        <v>24</v>
      </c>
      <c r="E51" s="95" t="s">
        <v>108</v>
      </c>
      <c r="F51" s="1">
        <v>43</v>
      </c>
      <c r="G51" s="88">
        <v>11</v>
      </c>
      <c r="H51" s="71" t="s">
        <v>32</v>
      </c>
      <c r="I51" s="76">
        <v>10</v>
      </c>
      <c r="J51" s="35">
        <f>I51*20/43</f>
        <v>4.651162790697675</v>
      </c>
      <c r="K51" s="37">
        <v>340</v>
      </c>
      <c r="L51" s="47">
        <f>40*220/K51</f>
        <v>25.88235294117647</v>
      </c>
      <c r="M51" s="37">
        <v>1</v>
      </c>
      <c r="N51" s="48">
        <f>40*M51/8.7</f>
        <v>4.597701149425288</v>
      </c>
      <c r="O51" s="47">
        <f>J51+L51+N51</f>
        <v>35.13121688129944</v>
      </c>
      <c r="P51" s="49">
        <f>O51/100</f>
        <v>0.3513121688129944</v>
      </c>
      <c r="Q51" s="37" t="s">
        <v>30</v>
      </c>
    </row>
    <row r="52" spans="1:17" ht="26.25">
      <c r="A52" s="34">
        <v>17</v>
      </c>
      <c r="B52" s="27">
        <v>102</v>
      </c>
      <c r="C52" s="92">
        <v>798</v>
      </c>
      <c r="D52" s="86" t="s">
        <v>24</v>
      </c>
      <c r="E52" s="95" t="s">
        <v>109</v>
      </c>
      <c r="F52" s="1">
        <v>43</v>
      </c>
      <c r="G52" s="88">
        <v>11</v>
      </c>
      <c r="H52" s="71" t="s">
        <v>32</v>
      </c>
      <c r="I52" s="76">
        <v>10</v>
      </c>
      <c r="J52" s="35">
        <f>I52*20/43</f>
        <v>4.651162790697675</v>
      </c>
      <c r="K52" s="37">
        <v>340</v>
      </c>
      <c r="L52" s="47">
        <f>40*220/K52</f>
        <v>25.88235294117647</v>
      </c>
      <c r="M52" s="37">
        <v>1</v>
      </c>
      <c r="N52" s="48">
        <f>40*M52/8.7</f>
        <v>4.597701149425288</v>
      </c>
      <c r="O52" s="47">
        <f>J52+L52+N52</f>
        <v>35.13121688129944</v>
      </c>
      <c r="P52" s="49">
        <f>O52/100</f>
        <v>0.3513121688129944</v>
      </c>
      <c r="Q52" s="37" t="s">
        <v>30</v>
      </c>
    </row>
    <row r="53" spans="1:17" ht="26.25">
      <c r="A53" s="33">
        <v>18</v>
      </c>
      <c r="B53" s="27">
        <v>102</v>
      </c>
      <c r="C53" s="92">
        <v>564</v>
      </c>
      <c r="D53" s="86" t="s">
        <v>24</v>
      </c>
      <c r="E53" s="95" t="s">
        <v>110</v>
      </c>
      <c r="F53" s="1">
        <v>43</v>
      </c>
      <c r="G53" s="88">
        <v>11</v>
      </c>
      <c r="H53" s="71" t="s">
        <v>32</v>
      </c>
      <c r="I53" s="76">
        <v>10</v>
      </c>
      <c r="J53" s="35">
        <f>I53*20/43</f>
        <v>4.651162790697675</v>
      </c>
      <c r="K53" s="37">
        <v>340</v>
      </c>
      <c r="L53" s="47">
        <f>40*220/K53</f>
        <v>25.88235294117647</v>
      </c>
      <c r="M53" s="37">
        <v>1</v>
      </c>
      <c r="N53" s="48">
        <f>40*M53/8.7</f>
        <v>4.597701149425288</v>
      </c>
      <c r="O53" s="47">
        <f>J53+L53+N53</f>
        <v>35.13121688129944</v>
      </c>
      <c r="P53" s="49">
        <f>O53/100</f>
        <v>0.3513121688129944</v>
      </c>
      <c r="Q53" s="37" t="s">
        <v>30</v>
      </c>
    </row>
    <row r="54" spans="1:17" ht="26.25">
      <c r="A54" s="34">
        <v>19</v>
      </c>
      <c r="B54" s="27">
        <v>102</v>
      </c>
      <c r="C54" s="92">
        <v>321</v>
      </c>
      <c r="D54" s="86" t="s">
        <v>24</v>
      </c>
      <c r="E54" s="96" t="s">
        <v>111</v>
      </c>
      <c r="F54" s="1">
        <v>43</v>
      </c>
      <c r="G54" s="88">
        <v>11</v>
      </c>
      <c r="H54" s="71" t="s">
        <v>32</v>
      </c>
      <c r="I54" s="76">
        <v>10</v>
      </c>
      <c r="J54" s="35">
        <f>I54*20/43</f>
        <v>4.651162790697675</v>
      </c>
      <c r="K54" s="37">
        <v>340</v>
      </c>
      <c r="L54" s="47">
        <f>40*220/K54</f>
        <v>25.88235294117647</v>
      </c>
      <c r="M54" s="37">
        <v>1</v>
      </c>
      <c r="N54" s="48">
        <f>40*M54/8.7</f>
        <v>4.597701149425288</v>
      </c>
      <c r="O54" s="47">
        <f>J54+L54+N54</f>
        <v>35.13121688129944</v>
      </c>
      <c r="P54" s="49">
        <f>O54/100</f>
        <v>0.3513121688129944</v>
      </c>
      <c r="Q54" s="37" t="s">
        <v>30</v>
      </c>
    </row>
    <row r="55" spans="1:17" ht="26.25">
      <c r="A55" s="34">
        <v>20</v>
      </c>
      <c r="B55" s="27">
        <v>102</v>
      </c>
      <c r="C55" s="92">
        <v>369</v>
      </c>
      <c r="D55" s="86" t="s">
        <v>24</v>
      </c>
      <c r="E55" s="96" t="s">
        <v>112</v>
      </c>
      <c r="F55" s="1">
        <v>43</v>
      </c>
      <c r="G55" s="88">
        <v>11</v>
      </c>
      <c r="H55" s="71" t="s">
        <v>32</v>
      </c>
      <c r="I55" s="76">
        <v>10</v>
      </c>
      <c r="J55" s="35">
        <f>I55*20/43</f>
        <v>4.651162790697675</v>
      </c>
      <c r="K55" s="37">
        <v>340</v>
      </c>
      <c r="L55" s="47">
        <f>40*220/K55</f>
        <v>25.88235294117647</v>
      </c>
      <c r="M55" s="37">
        <v>1</v>
      </c>
      <c r="N55" s="48">
        <f>40*M55/8.7</f>
        <v>4.597701149425288</v>
      </c>
      <c r="O55" s="47">
        <f>J55+L55+N55</f>
        <v>35.13121688129944</v>
      </c>
      <c r="P55" s="49">
        <f>O55/100</f>
        <v>0.3513121688129944</v>
      </c>
      <c r="Q55" s="37" t="s">
        <v>30</v>
      </c>
    </row>
    <row r="56" spans="1:17" ht="26.25">
      <c r="A56" s="34">
        <v>21</v>
      </c>
      <c r="B56" s="27">
        <v>102</v>
      </c>
      <c r="C56" s="92">
        <v>953</v>
      </c>
      <c r="D56" s="86" t="s">
        <v>24</v>
      </c>
      <c r="E56" s="96" t="s">
        <v>113</v>
      </c>
      <c r="F56" s="1">
        <v>43</v>
      </c>
      <c r="G56" s="88">
        <v>11</v>
      </c>
      <c r="H56" s="71" t="s">
        <v>32</v>
      </c>
      <c r="I56" s="76">
        <v>10</v>
      </c>
      <c r="J56" s="35">
        <f>I56*20/43</f>
        <v>4.651162790697675</v>
      </c>
      <c r="K56" s="37">
        <v>340</v>
      </c>
      <c r="L56" s="47">
        <f>40*220/K56</f>
        <v>25.88235294117647</v>
      </c>
      <c r="M56" s="37">
        <v>1</v>
      </c>
      <c r="N56" s="48">
        <f>40*M56/8.7</f>
        <v>4.597701149425288</v>
      </c>
      <c r="O56" s="47">
        <f>J56+L56+N56</f>
        <v>35.13121688129944</v>
      </c>
      <c r="P56" s="49">
        <f>O56/100</f>
        <v>0.3513121688129944</v>
      </c>
      <c r="Q56" s="37" t="s">
        <v>30</v>
      </c>
    </row>
    <row r="57" spans="1:17" ht="26.25">
      <c r="A57" s="33">
        <v>22</v>
      </c>
      <c r="B57" s="27">
        <v>102</v>
      </c>
      <c r="C57" s="92">
        <v>678</v>
      </c>
      <c r="D57" s="86" t="s">
        <v>24</v>
      </c>
      <c r="E57" s="96" t="s">
        <v>114</v>
      </c>
      <c r="F57" s="1">
        <v>43</v>
      </c>
      <c r="G57" s="88">
        <v>11</v>
      </c>
      <c r="H57" s="71" t="s">
        <v>32</v>
      </c>
      <c r="I57" s="76">
        <v>10</v>
      </c>
      <c r="J57" s="35">
        <f>I57*20/43</f>
        <v>4.651162790697675</v>
      </c>
      <c r="K57" s="37">
        <v>340</v>
      </c>
      <c r="L57" s="47">
        <f>40*220/K57</f>
        <v>25.88235294117647</v>
      </c>
      <c r="M57" s="37">
        <v>1</v>
      </c>
      <c r="N57" s="48">
        <f>40*M57/8.7</f>
        <v>4.597701149425288</v>
      </c>
      <c r="O57" s="47">
        <f>J57+L57+N57</f>
        <v>35.13121688129944</v>
      </c>
      <c r="P57" s="49">
        <f>O57/100</f>
        <v>0.3513121688129944</v>
      </c>
      <c r="Q57" s="37" t="s">
        <v>30</v>
      </c>
    </row>
    <row r="58" spans="1:17" ht="26.25">
      <c r="A58" s="34">
        <v>23</v>
      </c>
      <c r="B58" s="27">
        <v>102</v>
      </c>
      <c r="C58" s="92">
        <v>876</v>
      </c>
      <c r="D58" s="86" t="s">
        <v>24</v>
      </c>
      <c r="E58" s="96" t="s">
        <v>115</v>
      </c>
      <c r="F58" s="1">
        <v>43</v>
      </c>
      <c r="G58" s="88">
        <v>11</v>
      </c>
      <c r="H58" s="71" t="s">
        <v>32</v>
      </c>
      <c r="I58" s="76">
        <v>10</v>
      </c>
      <c r="J58" s="35">
        <f>I58*20/43</f>
        <v>4.651162790697675</v>
      </c>
      <c r="K58" s="37">
        <v>340</v>
      </c>
      <c r="L58" s="47">
        <f>40*220/K58</f>
        <v>25.88235294117647</v>
      </c>
      <c r="M58" s="37">
        <v>1</v>
      </c>
      <c r="N58" s="48">
        <f>40*M58/8.7</f>
        <v>4.597701149425288</v>
      </c>
      <c r="O58" s="47">
        <f>J58+L58+N58</f>
        <v>35.13121688129944</v>
      </c>
      <c r="P58" s="49">
        <f>O58/100</f>
        <v>0.3513121688129944</v>
      </c>
      <c r="Q58" s="37" t="s">
        <v>30</v>
      </c>
    </row>
    <row r="59" spans="1:17" ht="26.25">
      <c r="A59" s="34">
        <v>24</v>
      </c>
      <c r="B59" s="27">
        <v>102</v>
      </c>
      <c r="C59" s="92">
        <v>431</v>
      </c>
      <c r="D59" s="86" t="s">
        <v>24</v>
      </c>
      <c r="E59" s="96" t="s">
        <v>116</v>
      </c>
      <c r="F59" s="1">
        <v>43</v>
      </c>
      <c r="G59" s="88">
        <v>11</v>
      </c>
      <c r="H59" s="71" t="s">
        <v>32</v>
      </c>
      <c r="I59" s="76">
        <v>8</v>
      </c>
      <c r="J59" s="35">
        <f>I59*20/43</f>
        <v>3.7209302325581395</v>
      </c>
      <c r="K59" s="37">
        <v>340</v>
      </c>
      <c r="L59" s="47">
        <f>40*220/K59</f>
        <v>25.88235294117647</v>
      </c>
      <c r="M59" s="37">
        <v>1</v>
      </c>
      <c r="N59" s="48">
        <f>40*M59/8.7</f>
        <v>4.597701149425288</v>
      </c>
      <c r="O59" s="47">
        <f>J59+L59+N59</f>
        <v>34.2009843231599</v>
      </c>
      <c r="P59" s="49">
        <f>O59/100</f>
        <v>0.342009843231599</v>
      </c>
      <c r="Q59" s="37" t="s">
        <v>30</v>
      </c>
    </row>
    <row r="60" spans="1:17" ht="26.25">
      <c r="A60" s="34">
        <v>25</v>
      </c>
      <c r="B60" s="27">
        <v>102</v>
      </c>
      <c r="C60" s="92">
        <v>235</v>
      </c>
      <c r="D60" s="86" t="s">
        <v>24</v>
      </c>
      <c r="E60" s="96" t="s">
        <v>109</v>
      </c>
      <c r="F60" s="1">
        <v>43</v>
      </c>
      <c r="G60" s="88">
        <v>11</v>
      </c>
      <c r="H60" s="71" t="s">
        <v>32</v>
      </c>
      <c r="I60" s="76">
        <v>8</v>
      </c>
      <c r="J60" s="35">
        <f>I60*20/43</f>
        <v>3.7209302325581395</v>
      </c>
      <c r="K60" s="37">
        <v>340</v>
      </c>
      <c r="L60" s="47">
        <f>40*220/K60</f>
        <v>25.88235294117647</v>
      </c>
      <c r="M60" s="37">
        <v>1</v>
      </c>
      <c r="N60" s="48">
        <f>40*M60/8.7</f>
        <v>4.597701149425288</v>
      </c>
      <c r="O60" s="47">
        <f>J60+L60+N60</f>
        <v>34.2009843231599</v>
      </c>
      <c r="P60" s="49">
        <f>O60/100</f>
        <v>0.342009843231599</v>
      </c>
      <c r="Q60" s="37" t="s">
        <v>30</v>
      </c>
    </row>
    <row r="61" spans="1:17" ht="26.25">
      <c r="A61" s="33">
        <v>26</v>
      </c>
      <c r="B61" s="27">
        <v>102</v>
      </c>
      <c r="C61" s="92">
        <v>123</v>
      </c>
      <c r="D61" s="86" t="s">
        <v>22</v>
      </c>
      <c r="E61" s="96" t="s">
        <v>117</v>
      </c>
      <c r="F61" s="1">
        <v>43</v>
      </c>
      <c r="G61" s="88">
        <v>11</v>
      </c>
      <c r="H61" s="71" t="s">
        <v>32</v>
      </c>
      <c r="I61" s="76">
        <v>8</v>
      </c>
      <c r="J61" s="35">
        <f>I61*20/43</f>
        <v>3.7209302325581395</v>
      </c>
      <c r="K61" s="37">
        <v>340</v>
      </c>
      <c r="L61" s="47">
        <f>40*220/K61</f>
        <v>25.88235294117647</v>
      </c>
      <c r="M61" s="37">
        <v>1</v>
      </c>
      <c r="N61" s="48">
        <f>40*M61/8.7</f>
        <v>4.597701149425288</v>
      </c>
      <c r="O61" s="47">
        <f>J61+L61+N61</f>
        <v>34.2009843231599</v>
      </c>
      <c r="P61" s="49">
        <f>O61/100</f>
        <v>0.342009843231599</v>
      </c>
      <c r="Q61" s="37" t="s">
        <v>30</v>
      </c>
    </row>
    <row r="62" spans="1:17" ht="26.25">
      <c r="A62" s="34">
        <v>27</v>
      </c>
      <c r="B62" s="27">
        <v>102</v>
      </c>
      <c r="C62" s="92">
        <v>543</v>
      </c>
      <c r="D62" s="86" t="s">
        <v>24</v>
      </c>
      <c r="E62" s="96" t="s">
        <v>118</v>
      </c>
      <c r="F62" s="1">
        <v>43</v>
      </c>
      <c r="G62" s="88">
        <v>11</v>
      </c>
      <c r="H62" s="71" t="s">
        <v>32</v>
      </c>
      <c r="I62" s="76">
        <v>8</v>
      </c>
      <c r="J62" s="35">
        <f>I62*20/43</f>
        <v>3.7209302325581395</v>
      </c>
      <c r="K62" s="37">
        <v>340</v>
      </c>
      <c r="L62" s="47">
        <f>40*220/K62</f>
        <v>25.88235294117647</v>
      </c>
      <c r="M62" s="37">
        <v>1</v>
      </c>
      <c r="N62" s="48">
        <f>40*M62/8.7</f>
        <v>4.597701149425288</v>
      </c>
      <c r="O62" s="47">
        <f>J62+L62+N62</f>
        <v>34.2009843231599</v>
      </c>
      <c r="P62" s="49">
        <f>O62/100</f>
        <v>0.342009843231599</v>
      </c>
      <c r="Q62" s="37" t="s">
        <v>30</v>
      </c>
    </row>
    <row r="63" spans="1:17" ht="26.25">
      <c r="A63" s="34">
        <v>28</v>
      </c>
      <c r="B63" s="27">
        <v>102</v>
      </c>
      <c r="C63" s="92">
        <v>465</v>
      </c>
      <c r="D63" s="86" t="s">
        <v>24</v>
      </c>
      <c r="E63" s="96" t="s">
        <v>119</v>
      </c>
      <c r="F63" s="1">
        <v>43</v>
      </c>
      <c r="G63" s="88">
        <v>11</v>
      </c>
      <c r="H63" s="71" t="s">
        <v>32</v>
      </c>
      <c r="I63" s="76">
        <v>8</v>
      </c>
      <c r="J63" s="35">
        <f>I63*20/43</f>
        <v>3.7209302325581395</v>
      </c>
      <c r="K63" s="37">
        <v>340</v>
      </c>
      <c r="L63" s="47">
        <f>40*220/K63</f>
        <v>25.88235294117647</v>
      </c>
      <c r="M63" s="37">
        <v>1</v>
      </c>
      <c r="N63" s="48">
        <f>40*M63/8.7</f>
        <v>4.597701149425288</v>
      </c>
      <c r="O63" s="47">
        <f>J63+L63+N63</f>
        <v>34.2009843231599</v>
      </c>
      <c r="P63" s="49">
        <f>O63/100</f>
        <v>0.342009843231599</v>
      </c>
      <c r="Q63" s="37" t="s">
        <v>30</v>
      </c>
    </row>
    <row r="64" spans="1:17" ht="26.25">
      <c r="A64" s="34">
        <v>29</v>
      </c>
      <c r="B64" s="27">
        <v>102</v>
      </c>
      <c r="C64" s="92">
        <v>234</v>
      </c>
      <c r="D64" s="86" t="s">
        <v>24</v>
      </c>
      <c r="E64" s="96" t="s">
        <v>120</v>
      </c>
      <c r="F64" s="1">
        <v>43</v>
      </c>
      <c r="G64" s="88">
        <v>11</v>
      </c>
      <c r="H64" s="71" t="s">
        <v>32</v>
      </c>
      <c r="I64" s="76">
        <v>8</v>
      </c>
      <c r="J64" s="35">
        <f>I64*20/43</f>
        <v>3.7209302325581395</v>
      </c>
      <c r="K64" s="37">
        <v>340</v>
      </c>
      <c r="L64" s="47">
        <f>40*220/K64</f>
        <v>25.88235294117647</v>
      </c>
      <c r="M64" s="37">
        <v>1</v>
      </c>
      <c r="N64" s="48">
        <f>40*M64/8.7</f>
        <v>4.597701149425288</v>
      </c>
      <c r="O64" s="47">
        <f>J64+L64+N64</f>
        <v>34.2009843231599</v>
      </c>
      <c r="P64" s="49">
        <f>O64/100</f>
        <v>0.342009843231599</v>
      </c>
      <c r="Q64" s="37" t="s">
        <v>30</v>
      </c>
    </row>
    <row r="65" spans="1:17" ht="26.25">
      <c r="A65" s="33">
        <v>30</v>
      </c>
      <c r="B65" s="27">
        <v>102</v>
      </c>
      <c r="C65" s="92">
        <v>125</v>
      </c>
      <c r="D65" s="86" t="s">
        <v>24</v>
      </c>
      <c r="E65" s="96" t="s">
        <v>121</v>
      </c>
      <c r="F65" s="1">
        <v>43</v>
      </c>
      <c r="G65" s="88">
        <v>11</v>
      </c>
      <c r="H65" s="71" t="s">
        <v>32</v>
      </c>
      <c r="I65" s="76">
        <v>8</v>
      </c>
      <c r="J65" s="35">
        <f>I65*20/43</f>
        <v>3.7209302325581395</v>
      </c>
      <c r="K65" s="37">
        <v>340</v>
      </c>
      <c r="L65" s="47">
        <f>40*220/K65</f>
        <v>25.88235294117647</v>
      </c>
      <c r="M65" s="37">
        <v>1</v>
      </c>
      <c r="N65" s="48">
        <f>40*M65/8.7</f>
        <v>4.597701149425288</v>
      </c>
      <c r="O65" s="47">
        <f>J65+L65+N65</f>
        <v>34.2009843231599</v>
      </c>
      <c r="P65" s="49">
        <f>O65/100</f>
        <v>0.342009843231599</v>
      </c>
      <c r="Q65" s="37" t="s">
        <v>30</v>
      </c>
    </row>
    <row r="66" spans="1:17" ht="26.25">
      <c r="A66" s="34">
        <v>31</v>
      </c>
      <c r="B66" s="27">
        <v>102</v>
      </c>
      <c r="C66" s="87">
        <v>122</v>
      </c>
      <c r="D66" s="85" t="s">
        <v>24</v>
      </c>
      <c r="E66" s="94">
        <v>39540</v>
      </c>
      <c r="F66" s="89">
        <v>43</v>
      </c>
      <c r="G66" s="88">
        <v>9</v>
      </c>
      <c r="H66" s="71" t="s">
        <v>32</v>
      </c>
      <c r="I66" s="76">
        <v>8</v>
      </c>
      <c r="J66" s="35">
        <f>I66*20/43</f>
        <v>3.7209302325581395</v>
      </c>
      <c r="K66" s="37">
        <v>340</v>
      </c>
      <c r="L66" s="47">
        <f>40*220/K66</f>
        <v>25.88235294117647</v>
      </c>
      <c r="M66" s="37">
        <v>1</v>
      </c>
      <c r="N66" s="48">
        <f>40*M66/8.7</f>
        <v>4.597701149425288</v>
      </c>
      <c r="O66" s="47">
        <f>J66+L66+N66</f>
        <v>34.2009843231599</v>
      </c>
      <c r="P66" s="49">
        <f>O66/100</f>
        <v>0.342009843231599</v>
      </c>
      <c r="Q66" s="37" t="s">
        <v>30</v>
      </c>
    </row>
    <row r="67" spans="1:17" ht="26.25">
      <c r="A67" s="34">
        <v>32</v>
      </c>
      <c r="B67" s="27">
        <v>102</v>
      </c>
      <c r="C67" s="87">
        <v>123</v>
      </c>
      <c r="D67" s="85" t="s">
        <v>24</v>
      </c>
      <c r="E67" s="94">
        <v>39521</v>
      </c>
      <c r="F67" s="89">
        <v>43</v>
      </c>
      <c r="G67" s="88">
        <v>9</v>
      </c>
      <c r="H67" s="71" t="s">
        <v>32</v>
      </c>
      <c r="I67" s="76">
        <v>8</v>
      </c>
      <c r="J67" s="35">
        <f>I67*20/43</f>
        <v>3.7209302325581395</v>
      </c>
      <c r="K67" s="37">
        <v>340</v>
      </c>
      <c r="L67" s="47">
        <f>40*220/K67</f>
        <v>25.88235294117647</v>
      </c>
      <c r="M67" s="37">
        <v>1</v>
      </c>
      <c r="N67" s="48">
        <f>40*M67/8.7</f>
        <v>4.597701149425288</v>
      </c>
      <c r="O67" s="47">
        <f>J67+L67+N67</f>
        <v>34.2009843231599</v>
      </c>
      <c r="P67" s="49">
        <f>O67/100</f>
        <v>0.342009843231599</v>
      </c>
      <c r="Q67" s="37" t="s">
        <v>30</v>
      </c>
    </row>
    <row r="68" spans="1:17" ht="26.25">
      <c r="A68" s="34">
        <v>33</v>
      </c>
      <c r="B68" s="27">
        <v>102</v>
      </c>
      <c r="C68" s="87">
        <v>124</v>
      </c>
      <c r="D68" s="85" t="s">
        <v>24</v>
      </c>
      <c r="E68" s="94">
        <v>39631</v>
      </c>
      <c r="F68" s="89">
        <v>43</v>
      </c>
      <c r="G68" s="88">
        <v>9</v>
      </c>
      <c r="H68" s="71" t="s">
        <v>32</v>
      </c>
      <c r="I68" s="76">
        <v>8</v>
      </c>
      <c r="J68" s="35">
        <f>I68*20/43</f>
        <v>3.7209302325581395</v>
      </c>
      <c r="K68" s="37">
        <v>340</v>
      </c>
      <c r="L68" s="47">
        <f>40*220/K68</f>
        <v>25.88235294117647</v>
      </c>
      <c r="M68" s="37">
        <v>1</v>
      </c>
      <c r="N68" s="48">
        <f>40*M68/8.7</f>
        <v>4.597701149425288</v>
      </c>
      <c r="O68" s="47">
        <f>J68+L68+N68</f>
        <v>34.2009843231599</v>
      </c>
      <c r="P68" s="49">
        <f>O68/100</f>
        <v>0.342009843231599</v>
      </c>
      <c r="Q68" s="37" t="s">
        <v>30</v>
      </c>
    </row>
    <row r="69" spans="1:17" ht="26.25">
      <c r="A69" s="33">
        <v>34</v>
      </c>
      <c r="B69" s="27">
        <v>102</v>
      </c>
      <c r="C69" s="87">
        <v>128</v>
      </c>
      <c r="D69" s="85" t="s">
        <v>24</v>
      </c>
      <c r="E69" s="94">
        <v>39629</v>
      </c>
      <c r="F69" s="90">
        <v>43</v>
      </c>
      <c r="G69" s="88">
        <v>9</v>
      </c>
      <c r="H69" s="71" t="s">
        <v>32</v>
      </c>
      <c r="I69" s="76">
        <v>8</v>
      </c>
      <c r="J69" s="35">
        <f>I69*20/43</f>
        <v>3.7209302325581395</v>
      </c>
      <c r="K69" s="37">
        <v>340</v>
      </c>
      <c r="L69" s="47">
        <f>40*220/K69</f>
        <v>25.88235294117647</v>
      </c>
      <c r="M69" s="37">
        <v>1</v>
      </c>
      <c r="N69" s="48">
        <f>40*M69/8.7</f>
        <v>4.597701149425288</v>
      </c>
      <c r="O69" s="47">
        <f>J69+L69+N69</f>
        <v>34.2009843231599</v>
      </c>
      <c r="P69" s="49">
        <f>O69/100</f>
        <v>0.342009843231599</v>
      </c>
      <c r="Q69" s="37" t="s">
        <v>30</v>
      </c>
    </row>
    <row r="70" spans="1:17" ht="26.25">
      <c r="A70" s="34">
        <v>35</v>
      </c>
      <c r="B70" s="27">
        <v>102</v>
      </c>
      <c r="C70" s="87">
        <v>133</v>
      </c>
      <c r="D70" s="85" t="s">
        <v>24</v>
      </c>
      <c r="E70" s="94">
        <v>39362</v>
      </c>
      <c r="F70" s="90">
        <v>43</v>
      </c>
      <c r="G70" s="88">
        <v>9</v>
      </c>
      <c r="H70" s="71" t="s">
        <v>32</v>
      </c>
      <c r="I70" s="76">
        <v>8</v>
      </c>
      <c r="J70" s="35">
        <f>I70*20/43</f>
        <v>3.7209302325581395</v>
      </c>
      <c r="K70" s="37">
        <v>340</v>
      </c>
      <c r="L70" s="47">
        <f>40*220/K70</f>
        <v>25.88235294117647</v>
      </c>
      <c r="M70" s="37">
        <v>1</v>
      </c>
      <c r="N70" s="48">
        <f>40*M70/8.7</f>
        <v>4.597701149425288</v>
      </c>
      <c r="O70" s="47">
        <f>J70+L70+N70</f>
        <v>34.2009843231599</v>
      </c>
      <c r="P70" s="49">
        <f>O70/100</f>
        <v>0.342009843231599</v>
      </c>
      <c r="Q70" s="37" t="s">
        <v>30</v>
      </c>
    </row>
    <row r="71" spans="1:17" ht="26.25">
      <c r="A71" s="34">
        <v>36</v>
      </c>
      <c r="B71" s="27">
        <v>102</v>
      </c>
      <c r="C71" s="87">
        <v>135</v>
      </c>
      <c r="D71" s="85" t="s">
        <v>24</v>
      </c>
      <c r="E71" s="94">
        <v>39542</v>
      </c>
      <c r="F71" s="90">
        <v>43</v>
      </c>
      <c r="G71" s="88">
        <v>9</v>
      </c>
      <c r="H71" s="71" t="s">
        <v>32</v>
      </c>
      <c r="I71" s="76">
        <v>8</v>
      </c>
      <c r="J71" s="35">
        <f>I71*20/43</f>
        <v>3.7209302325581395</v>
      </c>
      <c r="K71" s="37">
        <v>340</v>
      </c>
      <c r="L71" s="47">
        <f>40*220/K71</f>
        <v>25.88235294117647</v>
      </c>
      <c r="M71" s="37">
        <v>1</v>
      </c>
      <c r="N71" s="48">
        <f>40*M71/8.7</f>
        <v>4.597701149425288</v>
      </c>
      <c r="O71" s="47">
        <f>J71+L71+N71</f>
        <v>34.2009843231599</v>
      </c>
      <c r="P71" s="49">
        <f>O71/100</f>
        <v>0.342009843231599</v>
      </c>
      <c r="Q71" s="37" t="s">
        <v>30</v>
      </c>
    </row>
    <row r="72" spans="1:17" ht="26.25">
      <c r="A72" s="34">
        <v>37</v>
      </c>
      <c r="B72" s="27">
        <v>102</v>
      </c>
      <c r="C72" s="87">
        <v>137</v>
      </c>
      <c r="D72" s="85" t="s">
        <v>24</v>
      </c>
      <c r="E72" s="94">
        <v>39402</v>
      </c>
      <c r="F72" s="90">
        <v>43</v>
      </c>
      <c r="G72" s="88">
        <v>9</v>
      </c>
      <c r="H72" s="71" t="s">
        <v>32</v>
      </c>
      <c r="I72" s="76">
        <v>8</v>
      </c>
      <c r="J72" s="35">
        <f>I72*20/43</f>
        <v>3.7209302325581395</v>
      </c>
      <c r="K72" s="37">
        <v>340</v>
      </c>
      <c r="L72" s="47">
        <f>40*220/K72</f>
        <v>25.88235294117647</v>
      </c>
      <c r="M72" s="37">
        <v>1</v>
      </c>
      <c r="N72" s="48">
        <f>40*M72/8.7</f>
        <v>4.597701149425288</v>
      </c>
      <c r="O72" s="47">
        <f>J72+L72+N72</f>
        <v>34.2009843231599</v>
      </c>
      <c r="P72" s="49">
        <f>O72/100</f>
        <v>0.342009843231599</v>
      </c>
      <c r="Q72" s="37" t="s">
        <v>30</v>
      </c>
    </row>
    <row r="73" spans="1:17" ht="26.25">
      <c r="A73" s="33">
        <v>38</v>
      </c>
      <c r="B73" s="27">
        <v>102</v>
      </c>
      <c r="C73" s="87">
        <v>139</v>
      </c>
      <c r="D73" s="85" t="s">
        <v>24</v>
      </c>
      <c r="E73" s="94">
        <v>39652</v>
      </c>
      <c r="F73" s="90">
        <v>43</v>
      </c>
      <c r="G73" s="88">
        <v>9</v>
      </c>
      <c r="H73" s="71" t="s">
        <v>32</v>
      </c>
      <c r="I73" s="75">
        <v>8</v>
      </c>
      <c r="J73" s="35">
        <f>I73*20/43</f>
        <v>3.7209302325581395</v>
      </c>
      <c r="K73" s="37">
        <v>340</v>
      </c>
      <c r="L73" s="47">
        <f>40*220/K73</f>
        <v>25.88235294117647</v>
      </c>
      <c r="M73" s="37">
        <v>1</v>
      </c>
      <c r="N73" s="48">
        <f>40*M73/8.7</f>
        <v>4.597701149425288</v>
      </c>
      <c r="O73" s="47">
        <f>J73+L73+N73</f>
        <v>34.2009843231599</v>
      </c>
      <c r="P73" s="49">
        <f>O73/100</f>
        <v>0.342009843231599</v>
      </c>
      <c r="Q73" s="37" t="s">
        <v>30</v>
      </c>
    </row>
    <row r="74" spans="1:17" ht="26.25">
      <c r="A74" s="34">
        <v>39</v>
      </c>
      <c r="B74" s="27">
        <v>102</v>
      </c>
      <c r="C74" s="87">
        <v>143</v>
      </c>
      <c r="D74" s="85" t="s">
        <v>24</v>
      </c>
      <c r="E74" s="94">
        <v>39690</v>
      </c>
      <c r="F74" s="90">
        <v>43</v>
      </c>
      <c r="G74" s="88">
        <v>9</v>
      </c>
      <c r="H74" s="71" t="s">
        <v>32</v>
      </c>
      <c r="I74" s="75">
        <v>8</v>
      </c>
      <c r="J74" s="35">
        <f>I74*20/43</f>
        <v>3.7209302325581395</v>
      </c>
      <c r="K74" s="37">
        <v>340</v>
      </c>
      <c r="L74" s="47">
        <f>40*220/K74</f>
        <v>25.88235294117647</v>
      </c>
      <c r="M74" s="37">
        <v>1</v>
      </c>
      <c r="N74" s="48">
        <f>40*M74/8.7</f>
        <v>4.597701149425288</v>
      </c>
      <c r="O74" s="47">
        <f>J74+L74+N74</f>
        <v>34.2009843231599</v>
      </c>
      <c r="P74" s="49">
        <f>O74/100</f>
        <v>0.342009843231599</v>
      </c>
      <c r="Q74" s="37" t="s">
        <v>30</v>
      </c>
    </row>
    <row r="75" spans="1:17" ht="26.25">
      <c r="A75" s="34">
        <v>40</v>
      </c>
      <c r="B75" s="27">
        <v>102</v>
      </c>
      <c r="C75" s="87">
        <v>144</v>
      </c>
      <c r="D75" s="85" t="s">
        <v>24</v>
      </c>
      <c r="E75" s="94">
        <v>39738</v>
      </c>
      <c r="F75" s="90">
        <v>43</v>
      </c>
      <c r="G75" s="88">
        <v>9</v>
      </c>
      <c r="H75" s="71" t="s">
        <v>32</v>
      </c>
      <c r="I75" s="75">
        <v>8</v>
      </c>
      <c r="J75" s="35">
        <f>I75*20/43</f>
        <v>3.7209302325581395</v>
      </c>
      <c r="K75" s="37">
        <v>340</v>
      </c>
      <c r="L75" s="47">
        <f>40*220/K75</f>
        <v>25.88235294117647</v>
      </c>
      <c r="M75" s="37">
        <v>1</v>
      </c>
      <c r="N75" s="48">
        <f>40*M75/8.7</f>
        <v>4.597701149425288</v>
      </c>
      <c r="O75" s="47">
        <f>J75+L75+N75</f>
        <v>34.2009843231599</v>
      </c>
      <c r="P75" s="49">
        <f>O75/100</f>
        <v>0.342009843231599</v>
      </c>
      <c r="Q75" s="37" t="s">
        <v>30</v>
      </c>
    </row>
    <row r="76" spans="1:17" ht="26.25">
      <c r="A76" s="34">
        <v>41</v>
      </c>
      <c r="B76" s="27">
        <v>102</v>
      </c>
      <c r="C76" s="87">
        <v>145</v>
      </c>
      <c r="D76" s="85" t="s">
        <v>24</v>
      </c>
      <c r="E76" s="94">
        <v>39606</v>
      </c>
      <c r="F76" s="90">
        <v>43</v>
      </c>
      <c r="G76" s="88">
        <v>9</v>
      </c>
      <c r="H76" s="71" t="s">
        <v>32</v>
      </c>
      <c r="I76" s="75">
        <v>8</v>
      </c>
      <c r="J76" s="35">
        <f>I76*20/43</f>
        <v>3.7209302325581395</v>
      </c>
      <c r="K76" s="37">
        <v>340</v>
      </c>
      <c r="L76" s="47">
        <f>40*220/K76</f>
        <v>25.88235294117647</v>
      </c>
      <c r="M76" s="37">
        <v>1</v>
      </c>
      <c r="N76" s="48">
        <f>40*M76/8.7</f>
        <v>4.597701149425288</v>
      </c>
      <c r="O76" s="47">
        <f>J76+L76+N76</f>
        <v>34.2009843231599</v>
      </c>
      <c r="P76" s="49">
        <f>O76/100</f>
        <v>0.342009843231599</v>
      </c>
      <c r="Q76" s="37" t="s">
        <v>30</v>
      </c>
    </row>
    <row r="77" spans="1:17" ht="26.25">
      <c r="A77" s="33">
        <v>42</v>
      </c>
      <c r="B77" s="27">
        <v>102</v>
      </c>
      <c r="C77" s="87">
        <v>146</v>
      </c>
      <c r="D77" s="85" t="s">
        <v>24</v>
      </c>
      <c r="E77" s="94">
        <v>39525</v>
      </c>
      <c r="F77" s="90">
        <v>43</v>
      </c>
      <c r="G77" s="88">
        <v>9</v>
      </c>
      <c r="H77" s="71" t="s">
        <v>32</v>
      </c>
      <c r="I77" s="75">
        <v>8</v>
      </c>
      <c r="J77" s="35">
        <f>I77*20/43</f>
        <v>3.7209302325581395</v>
      </c>
      <c r="K77" s="37">
        <v>340</v>
      </c>
      <c r="L77" s="47">
        <f>40*220/K77</f>
        <v>25.88235294117647</v>
      </c>
      <c r="M77" s="37">
        <v>1</v>
      </c>
      <c r="N77" s="48">
        <f>40*M77/8.7</f>
        <v>4.597701149425288</v>
      </c>
      <c r="O77" s="47">
        <f>J77+L77+N77</f>
        <v>34.2009843231599</v>
      </c>
      <c r="P77" s="49">
        <f>O77/100</f>
        <v>0.342009843231599</v>
      </c>
      <c r="Q77" s="37" t="s">
        <v>30</v>
      </c>
    </row>
    <row r="78" spans="1:17" ht="26.25">
      <c r="A78" s="34">
        <v>43</v>
      </c>
      <c r="B78" s="27">
        <v>102</v>
      </c>
      <c r="C78" s="87">
        <v>148</v>
      </c>
      <c r="D78" s="85" t="s">
        <v>24</v>
      </c>
      <c r="E78" s="94">
        <v>39717</v>
      </c>
      <c r="F78" s="90">
        <v>43</v>
      </c>
      <c r="G78" s="88">
        <v>9</v>
      </c>
      <c r="H78" s="71" t="s">
        <v>32</v>
      </c>
      <c r="I78" s="75">
        <v>8</v>
      </c>
      <c r="J78" s="35">
        <f>I78*20/43</f>
        <v>3.7209302325581395</v>
      </c>
      <c r="K78" s="37">
        <v>340</v>
      </c>
      <c r="L78" s="47">
        <f>40*220/K78</f>
        <v>25.88235294117647</v>
      </c>
      <c r="M78" s="37">
        <v>1</v>
      </c>
      <c r="N78" s="48">
        <f>40*M78/8.7</f>
        <v>4.597701149425288</v>
      </c>
      <c r="O78" s="47">
        <f>J78+L78+N78</f>
        <v>34.2009843231599</v>
      </c>
      <c r="P78" s="49">
        <f>O78/100</f>
        <v>0.342009843231599</v>
      </c>
      <c r="Q78" s="37" t="s">
        <v>30</v>
      </c>
    </row>
    <row r="79" spans="1:17" ht="26.25">
      <c r="A79" s="34">
        <v>44</v>
      </c>
      <c r="B79" s="27">
        <v>102</v>
      </c>
      <c r="C79" s="87">
        <v>149</v>
      </c>
      <c r="D79" s="85" t="s">
        <v>24</v>
      </c>
      <c r="E79" s="94">
        <v>39807</v>
      </c>
      <c r="F79" s="90">
        <v>43</v>
      </c>
      <c r="G79" s="88">
        <v>9</v>
      </c>
      <c r="H79" s="71" t="s">
        <v>32</v>
      </c>
      <c r="I79" s="75">
        <v>8</v>
      </c>
      <c r="J79" s="35">
        <f>I79*20/43</f>
        <v>3.7209302325581395</v>
      </c>
      <c r="K79" s="37">
        <v>340</v>
      </c>
      <c r="L79" s="47">
        <f>40*220/K79</f>
        <v>25.88235294117647</v>
      </c>
      <c r="M79" s="37">
        <v>1</v>
      </c>
      <c r="N79" s="48">
        <f>40*M79/8.7</f>
        <v>4.597701149425288</v>
      </c>
      <c r="O79" s="47">
        <f>J79+L79+N79</f>
        <v>34.2009843231599</v>
      </c>
      <c r="P79" s="49">
        <f>O79/100</f>
        <v>0.342009843231599</v>
      </c>
      <c r="Q79" s="37" t="s">
        <v>30</v>
      </c>
    </row>
    <row r="80" spans="1:17" ht="26.25">
      <c r="A80" s="34">
        <v>45</v>
      </c>
      <c r="B80" s="27">
        <v>102</v>
      </c>
      <c r="C80" s="87">
        <v>152</v>
      </c>
      <c r="D80" s="85" t="s">
        <v>24</v>
      </c>
      <c r="E80" s="94">
        <v>39532</v>
      </c>
      <c r="F80" s="90">
        <v>43</v>
      </c>
      <c r="G80" s="88">
        <v>9</v>
      </c>
      <c r="H80" s="71" t="s">
        <v>32</v>
      </c>
      <c r="I80" s="75">
        <v>8</v>
      </c>
      <c r="J80" s="35">
        <f>I80*20/43</f>
        <v>3.7209302325581395</v>
      </c>
      <c r="K80" s="37">
        <v>340</v>
      </c>
      <c r="L80" s="47">
        <f>40*220/K80</f>
        <v>25.88235294117647</v>
      </c>
      <c r="M80" s="37">
        <v>1</v>
      </c>
      <c r="N80" s="48">
        <f>40*M80/8.7</f>
        <v>4.597701149425288</v>
      </c>
      <c r="O80" s="47">
        <f>J80+L80+N80</f>
        <v>34.2009843231599</v>
      </c>
      <c r="P80" s="49">
        <f>O80/100</f>
        <v>0.342009843231599</v>
      </c>
      <c r="Q80" s="37" t="s">
        <v>30</v>
      </c>
    </row>
    <row r="81" spans="1:17" ht="26.25">
      <c r="A81" s="33">
        <v>46</v>
      </c>
      <c r="B81" s="27">
        <v>102</v>
      </c>
      <c r="C81" s="87">
        <v>156</v>
      </c>
      <c r="D81" s="85" t="s">
        <v>24</v>
      </c>
      <c r="E81" s="94">
        <v>39400</v>
      </c>
      <c r="F81" s="90">
        <v>43</v>
      </c>
      <c r="G81" s="88">
        <v>9</v>
      </c>
      <c r="H81" s="71" t="s">
        <v>32</v>
      </c>
      <c r="I81" s="75">
        <v>8</v>
      </c>
      <c r="J81" s="35">
        <f>I81*20/43</f>
        <v>3.7209302325581395</v>
      </c>
      <c r="K81" s="37">
        <v>340</v>
      </c>
      <c r="L81" s="47">
        <f>40*220/K81</f>
        <v>25.88235294117647</v>
      </c>
      <c r="M81" s="37">
        <v>1</v>
      </c>
      <c r="N81" s="48">
        <f>40*M81/8.7</f>
        <v>4.597701149425288</v>
      </c>
      <c r="O81" s="47">
        <f>J81+L81+N81</f>
        <v>34.2009843231599</v>
      </c>
      <c r="P81" s="49">
        <f>O81/100</f>
        <v>0.342009843231599</v>
      </c>
      <c r="Q81" s="57" t="s">
        <v>30</v>
      </c>
    </row>
    <row r="82" spans="1:17" ht="26.25">
      <c r="A82" s="34">
        <v>47</v>
      </c>
      <c r="B82" s="27">
        <v>102</v>
      </c>
      <c r="C82" s="87">
        <v>158</v>
      </c>
      <c r="D82" s="85" t="s">
        <v>24</v>
      </c>
      <c r="E82" s="94">
        <v>39543</v>
      </c>
      <c r="F82" s="90">
        <v>43</v>
      </c>
      <c r="G82" s="88">
        <v>9</v>
      </c>
      <c r="H82" s="71" t="s">
        <v>32</v>
      </c>
      <c r="I82" s="75">
        <v>8</v>
      </c>
      <c r="J82" s="35">
        <f>I82*20/43</f>
        <v>3.7209302325581395</v>
      </c>
      <c r="K82" s="37">
        <v>340</v>
      </c>
      <c r="L82" s="47">
        <f>40*220/K82</f>
        <v>25.88235294117647</v>
      </c>
      <c r="M82" s="37">
        <v>1</v>
      </c>
      <c r="N82" s="48">
        <f>40*M82/8.7</f>
        <v>4.597701149425288</v>
      </c>
      <c r="O82" s="47">
        <f>J82+L82+N82</f>
        <v>34.2009843231599</v>
      </c>
      <c r="P82" s="49">
        <f>O82/100</f>
        <v>0.342009843231599</v>
      </c>
      <c r="Q82" s="57" t="s">
        <v>30</v>
      </c>
    </row>
    <row r="83" spans="1:17" ht="26.25">
      <c r="A83" s="34">
        <v>48</v>
      </c>
      <c r="B83" s="27">
        <v>102</v>
      </c>
      <c r="C83" s="87">
        <v>160</v>
      </c>
      <c r="D83" s="85" t="s">
        <v>24</v>
      </c>
      <c r="E83" s="94">
        <v>39500</v>
      </c>
      <c r="F83" s="90">
        <v>43</v>
      </c>
      <c r="G83" s="88">
        <v>9</v>
      </c>
      <c r="H83" s="71" t="s">
        <v>32</v>
      </c>
      <c r="I83" s="75">
        <v>8</v>
      </c>
      <c r="J83" s="35">
        <f>I83*20/43</f>
        <v>3.7209302325581395</v>
      </c>
      <c r="K83" s="37">
        <v>340</v>
      </c>
      <c r="L83" s="47">
        <f>40*220/K83</f>
        <v>25.88235294117647</v>
      </c>
      <c r="M83" s="37">
        <v>1</v>
      </c>
      <c r="N83" s="48">
        <f>40*M83/8.7</f>
        <v>4.597701149425288</v>
      </c>
      <c r="O83" s="47">
        <f>J83+L83+N83</f>
        <v>34.2009843231599</v>
      </c>
      <c r="P83" s="49">
        <f>O83/100</f>
        <v>0.342009843231599</v>
      </c>
      <c r="Q83" s="57" t="s">
        <v>30</v>
      </c>
    </row>
    <row r="84" spans="1:17" ht="26.25">
      <c r="A84" s="34">
        <v>49</v>
      </c>
      <c r="B84" s="27">
        <v>102</v>
      </c>
      <c r="C84" s="87">
        <v>167</v>
      </c>
      <c r="D84" s="85" t="s">
        <v>24</v>
      </c>
      <c r="E84" s="94">
        <v>39475</v>
      </c>
      <c r="F84" s="90">
        <v>43</v>
      </c>
      <c r="G84" s="88">
        <v>9</v>
      </c>
      <c r="H84" s="71" t="s">
        <v>32</v>
      </c>
      <c r="I84" s="75">
        <v>8</v>
      </c>
      <c r="J84" s="35">
        <f>I84*20/43</f>
        <v>3.7209302325581395</v>
      </c>
      <c r="K84" s="37">
        <v>340</v>
      </c>
      <c r="L84" s="47">
        <f>40*220/K84</f>
        <v>25.88235294117647</v>
      </c>
      <c r="M84" s="37">
        <v>1</v>
      </c>
      <c r="N84" s="48">
        <f>40*M84/8.7</f>
        <v>4.597701149425288</v>
      </c>
      <c r="O84" s="47">
        <f>J84+L84+N84</f>
        <v>34.2009843231599</v>
      </c>
      <c r="P84" s="49">
        <f>O84/100</f>
        <v>0.342009843231599</v>
      </c>
      <c r="Q84" s="57" t="s">
        <v>30</v>
      </c>
    </row>
    <row r="85" spans="1:17" ht="26.25">
      <c r="A85" s="33">
        <v>50</v>
      </c>
      <c r="B85" s="27">
        <v>102</v>
      </c>
      <c r="C85" s="87">
        <v>168</v>
      </c>
      <c r="D85" s="85" t="s">
        <v>24</v>
      </c>
      <c r="E85" s="94">
        <v>39614</v>
      </c>
      <c r="F85" s="90">
        <v>43</v>
      </c>
      <c r="G85" s="88">
        <v>9</v>
      </c>
      <c r="H85" s="71" t="s">
        <v>32</v>
      </c>
      <c r="I85" s="75">
        <v>8</v>
      </c>
      <c r="J85" s="35">
        <f>I85*20/43</f>
        <v>3.7209302325581395</v>
      </c>
      <c r="K85" s="37">
        <v>340</v>
      </c>
      <c r="L85" s="47">
        <f>40*220/K85</f>
        <v>25.88235294117647</v>
      </c>
      <c r="M85" s="37">
        <v>1</v>
      </c>
      <c r="N85" s="48">
        <f>40*M85/8.7</f>
        <v>4.597701149425288</v>
      </c>
      <c r="O85" s="47">
        <f>J85+L85+N85</f>
        <v>34.2009843231599</v>
      </c>
      <c r="P85" s="49">
        <f>O85/100</f>
        <v>0.342009843231599</v>
      </c>
      <c r="Q85" s="91" t="s">
        <v>30</v>
      </c>
    </row>
    <row r="86" spans="1:17" ht="26.25">
      <c r="A86" s="34">
        <v>51</v>
      </c>
      <c r="B86" s="27">
        <v>102</v>
      </c>
      <c r="C86" s="87">
        <v>172</v>
      </c>
      <c r="D86" s="85" t="s">
        <v>24</v>
      </c>
      <c r="E86" s="94">
        <v>39650</v>
      </c>
      <c r="F86" s="90">
        <v>43</v>
      </c>
      <c r="G86" s="88">
        <v>9</v>
      </c>
      <c r="H86" s="71" t="s">
        <v>32</v>
      </c>
      <c r="I86" s="75">
        <v>8</v>
      </c>
      <c r="J86" s="35">
        <f>I86*20/43</f>
        <v>3.7209302325581395</v>
      </c>
      <c r="K86" s="37">
        <v>340</v>
      </c>
      <c r="L86" s="47">
        <f>40*220/K86</f>
        <v>25.88235294117647</v>
      </c>
      <c r="M86" s="37">
        <v>1</v>
      </c>
      <c r="N86" s="48">
        <f>40*M86/8.7</f>
        <v>4.597701149425288</v>
      </c>
      <c r="O86" s="47">
        <f>J86+L86+N86</f>
        <v>34.2009843231599</v>
      </c>
      <c r="P86" s="49">
        <f>O86/100</f>
        <v>0.342009843231599</v>
      </c>
      <c r="Q86" s="91" t="s">
        <v>30</v>
      </c>
    </row>
    <row r="87" spans="1:17" ht="26.25">
      <c r="A87" s="34">
        <v>52</v>
      </c>
      <c r="B87" s="27">
        <v>102</v>
      </c>
      <c r="C87" s="87">
        <v>174</v>
      </c>
      <c r="D87" s="85" t="s">
        <v>24</v>
      </c>
      <c r="E87" s="94">
        <v>39623</v>
      </c>
      <c r="F87" s="90">
        <v>43</v>
      </c>
      <c r="G87" s="88">
        <v>9</v>
      </c>
      <c r="H87" s="71" t="s">
        <v>32</v>
      </c>
      <c r="I87" s="75">
        <v>8</v>
      </c>
      <c r="J87" s="35">
        <f>I87*20/43</f>
        <v>3.7209302325581395</v>
      </c>
      <c r="K87" s="37">
        <v>340</v>
      </c>
      <c r="L87" s="47">
        <f>40*220/K87</f>
        <v>25.88235294117647</v>
      </c>
      <c r="M87" s="37">
        <v>1</v>
      </c>
      <c r="N87" s="48">
        <f>40*M87/8.7</f>
        <v>4.597701149425288</v>
      </c>
      <c r="O87" s="47">
        <f>J87+L87+N87</f>
        <v>34.2009843231599</v>
      </c>
      <c r="P87" s="49">
        <f>O87/100</f>
        <v>0.342009843231599</v>
      </c>
      <c r="Q87" s="91" t="s">
        <v>30</v>
      </c>
    </row>
    <row r="88" spans="1:17" ht="26.25">
      <c r="A88" s="34">
        <v>53</v>
      </c>
      <c r="B88" s="27">
        <v>102</v>
      </c>
      <c r="C88" s="87">
        <v>176</v>
      </c>
      <c r="D88" s="85" t="s">
        <v>24</v>
      </c>
      <c r="E88" s="94">
        <v>39687</v>
      </c>
      <c r="F88" s="90">
        <v>43</v>
      </c>
      <c r="G88" s="88">
        <v>9</v>
      </c>
      <c r="H88" s="71" t="s">
        <v>32</v>
      </c>
      <c r="I88" s="75">
        <v>8</v>
      </c>
      <c r="J88" s="35">
        <f>I88*20/43</f>
        <v>3.7209302325581395</v>
      </c>
      <c r="K88" s="37">
        <v>340</v>
      </c>
      <c r="L88" s="47">
        <f>40*220/K88</f>
        <v>25.88235294117647</v>
      </c>
      <c r="M88" s="37">
        <v>1</v>
      </c>
      <c r="N88" s="48">
        <f>40*M88/8.7</f>
        <v>4.597701149425288</v>
      </c>
      <c r="O88" s="47">
        <f>J88+L88+N88</f>
        <v>34.2009843231599</v>
      </c>
      <c r="P88" s="49">
        <f>O88/100</f>
        <v>0.342009843231599</v>
      </c>
      <c r="Q88" s="91" t="s">
        <v>30</v>
      </c>
    </row>
    <row r="89" spans="1:17" ht="26.25">
      <c r="A89" s="33">
        <v>54</v>
      </c>
      <c r="B89" s="27">
        <v>102</v>
      </c>
      <c r="C89" s="87">
        <v>177</v>
      </c>
      <c r="D89" s="85" t="s">
        <v>24</v>
      </c>
      <c r="E89" s="94">
        <v>39440</v>
      </c>
      <c r="F89" s="90">
        <v>43</v>
      </c>
      <c r="G89" s="88">
        <v>9</v>
      </c>
      <c r="H89" s="71" t="s">
        <v>32</v>
      </c>
      <c r="I89" s="75">
        <v>8</v>
      </c>
      <c r="J89" s="35">
        <f>I89*20/43</f>
        <v>3.7209302325581395</v>
      </c>
      <c r="K89" s="37">
        <v>340</v>
      </c>
      <c r="L89" s="47">
        <f>40*220/K89</f>
        <v>25.88235294117647</v>
      </c>
      <c r="M89" s="37">
        <v>1</v>
      </c>
      <c r="N89" s="48">
        <f>40*M89/8.7</f>
        <v>4.597701149425288</v>
      </c>
      <c r="O89" s="47">
        <f>J89+L89+N89</f>
        <v>34.2009843231599</v>
      </c>
      <c r="P89" s="49">
        <f>O89/100</f>
        <v>0.342009843231599</v>
      </c>
      <c r="Q89" s="37" t="s">
        <v>30</v>
      </c>
    </row>
    <row r="90" spans="1:17" ht="26.25">
      <c r="A90" s="34">
        <v>55</v>
      </c>
      <c r="B90" s="27">
        <v>102</v>
      </c>
      <c r="C90" s="87">
        <v>178</v>
      </c>
      <c r="D90" s="85" t="s">
        <v>24</v>
      </c>
      <c r="E90" s="94">
        <v>39658</v>
      </c>
      <c r="F90" s="90">
        <v>43</v>
      </c>
      <c r="G90" s="88">
        <v>9</v>
      </c>
      <c r="H90" s="71" t="s">
        <v>32</v>
      </c>
      <c r="I90" s="75">
        <v>8</v>
      </c>
      <c r="J90" s="35">
        <f>I90*20/43</f>
        <v>3.7209302325581395</v>
      </c>
      <c r="K90" s="37">
        <v>340</v>
      </c>
      <c r="L90" s="47">
        <f>40*220/K90</f>
        <v>25.88235294117647</v>
      </c>
      <c r="M90" s="37">
        <v>1</v>
      </c>
      <c r="N90" s="48">
        <f>40*M90/8.7</f>
        <v>4.597701149425288</v>
      </c>
      <c r="O90" s="47">
        <f>J90+L90+N90</f>
        <v>34.2009843231599</v>
      </c>
      <c r="P90" s="49">
        <f>O90/100</f>
        <v>0.342009843231599</v>
      </c>
      <c r="Q90" s="37" t="s">
        <v>30</v>
      </c>
    </row>
    <row r="91" spans="1:17" ht="26.25">
      <c r="A91" s="34">
        <v>56</v>
      </c>
      <c r="B91" s="27">
        <v>102</v>
      </c>
      <c r="C91" s="87">
        <v>181</v>
      </c>
      <c r="D91" s="85" t="s">
        <v>24</v>
      </c>
      <c r="E91" s="94">
        <v>39632</v>
      </c>
      <c r="F91" s="90">
        <v>43</v>
      </c>
      <c r="G91" s="88">
        <v>9</v>
      </c>
      <c r="H91" s="71" t="s">
        <v>32</v>
      </c>
      <c r="I91" s="75">
        <v>8</v>
      </c>
      <c r="J91" s="35">
        <f>I91*20/43</f>
        <v>3.7209302325581395</v>
      </c>
      <c r="K91" s="37">
        <v>340</v>
      </c>
      <c r="L91" s="47">
        <f>40*220/K91</f>
        <v>25.88235294117647</v>
      </c>
      <c r="M91" s="37">
        <v>1</v>
      </c>
      <c r="N91" s="48">
        <f>40*M91/8.7</f>
        <v>4.597701149425288</v>
      </c>
      <c r="O91" s="47">
        <f>J91+L91+N91</f>
        <v>34.2009843231599</v>
      </c>
      <c r="P91" s="49">
        <f>O91/100</f>
        <v>0.342009843231599</v>
      </c>
      <c r="Q91" s="37" t="s">
        <v>30</v>
      </c>
    </row>
    <row r="92" spans="1:17" ht="26.25">
      <c r="A92" s="34">
        <v>57</v>
      </c>
      <c r="B92" s="27">
        <v>102</v>
      </c>
      <c r="C92" s="87">
        <v>184</v>
      </c>
      <c r="D92" s="85" t="s">
        <v>24</v>
      </c>
      <c r="E92" s="94">
        <v>39548</v>
      </c>
      <c r="F92" s="90">
        <v>43</v>
      </c>
      <c r="G92" s="88">
        <v>9</v>
      </c>
      <c r="H92" s="71" t="s">
        <v>32</v>
      </c>
      <c r="I92" s="75">
        <v>8</v>
      </c>
      <c r="J92" s="35">
        <f>I92*20/43</f>
        <v>3.7209302325581395</v>
      </c>
      <c r="K92" s="37">
        <v>340</v>
      </c>
      <c r="L92" s="47">
        <f>40*220/K92</f>
        <v>25.88235294117647</v>
      </c>
      <c r="M92" s="37">
        <v>1</v>
      </c>
      <c r="N92" s="48">
        <f>40*M92/8.7</f>
        <v>4.597701149425288</v>
      </c>
      <c r="O92" s="47">
        <f>J92+L92+N92</f>
        <v>34.2009843231599</v>
      </c>
      <c r="P92" s="49">
        <f>O92/100</f>
        <v>0.342009843231599</v>
      </c>
      <c r="Q92" s="37" t="s">
        <v>30</v>
      </c>
    </row>
    <row r="93" spans="1:17" ht="26.25">
      <c r="A93" s="34">
        <v>89</v>
      </c>
      <c r="B93" s="27">
        <v>102</v>
      </c>
      <c r="C93" s="87">
        <v>150</v>
      </c>
      <c r="D93" s="71" t="s">
        <v>22</v>
      </c>
      <c r="E93" s="97">
        <v>39595</v>
      </c>
      <c r="F93" s="90">
        <v>43</v>
      </c>
      <c r="G93" s="88">
        <v>9</v>
      </c>
      <c r="H93" s="71" t="s">
        <v>32</v>
      </c>
      <c r="I93" s="75">
        <v>14</v>
      </c>
      <c r="J93" s="35">
        <f>I93*20/43</f>
        <v>6.511627906976744</v>
      </c>
      <c r="K93" s="37">
        <v>350</v>
      </c>
      <c r="L93" s="47">
        <f>40*240/K93</f>
        <v>27.428571428571427</v>
      </c>
      <c r="M93" s="37">
        <v>0</v>
      </c>
      <c r="N93" s="48">
        <f>40*M93/9.1</f>
        <v>0</v>
      </c>
      <c r="O93" s="47">
        <f>J93+L93+N93</f>
        <v>33.94019933554817</v>
      </c>
      <c r="P93" s="49">
        <f>O93/100</f>
        <v>0.3394019933554817</v>
      </c>
      <c r="Q93" s="37" t="s">
        <v>30</v>
      </c>
    </row>
    <row r="94" spans="1:17" ht="26.25">
      <c r="A94" s="33">
        <v>90</v>
      </c>
      <c r="B94" s="27">
        <v>102</v>
      </c>
      <c r="C94" s="87">
        <v>151</v>
      </c>
      <c r="D94" s="71" t="s">
        <v>22</v>
      </c>
      <c r="E94" s="97">
        <v>39540</v>
      </c>
      <c r="F94" s="90">
        <v>43</v>
      </c>
      <c r="G94" s="88">
        <v>9</v>
      </c>
      <c r="H94" s="71" t="s">
        <v>32</v>
      </c>
      <c r="I94" s="75">
        <v>14</v>
      </c>
      <c r="J94" s="35">
        <f>I94*20/43</f>
        <v>6.511627906976744</v>
      </c>
      <c r="K94" s="37">
        <v>350</v>
      </c>
      <c r="L94" s="47">
        <f>40*240/K94</f>
        <v>27.428571428571427</v>
      </c>
      <c r="M94" s="37">
        <v>0</v>
      </c>
      <c r="N94" s="48">
        <f>40*M94/9.1</f>
        <v>0</v>
      </c>
      <c r="O94" s="47">
        <f>J94+L94+N94</f>
        <v>33.94019933554817</v>
      </c>
      <c r="P94" s="49">
        <f>O94/100</f>
        <v>0.3394019933554817</v>
      </c>
      <c r="Q94" s="37" t="s">
        <v>30</v>
      </c>
    </row>
    <row r="95" spans="1:17" ht="26.25">
      <c r="A95" s="34">
        <v>91</v>
      </c>
      <c r="B95" s="27">
        <v>102</v>
      </c>
      <c r="C95" s="87">
        <v>153</v>
      </c>
      <c r="D95" s="71" t="s">
        <v>22</v>
      </c>
      <c r="E95" s="97">
        <v>39636</v>
      </c>
      <c r="F95" s="90">
        <v>43</v>
      </c>
      <c r="G95" s="88">
        <v>9</v>
      </c>
      <c r="H95" s="71" t="s">
        <v>32</v>
      </c>
      <c r="I95" s="75">
        <v>14</v>
      </c>
      <c r="J95" s="35">
        <f>I95*20/43</f>
        <v>6.511627906976744</v>
      </c>
      <c r="K95" s="37">
        <v>350</v>
      </c>
      <c r="L95" s="47">
        <f>40*240/K95</f>
        <v>27.428571428571427</v>
      </c>
      <c r="M95" s="37">
        <v>0</v>
      </c>
      <c r="N95" s="48">
        <f>40*M95/9.1</f>
        <v>0</v>
      </c>
      <c r="O95" s="47">
        <f>J95+L95+N95</f>
        <v>33.94019933554817</v>
      </c>
      <c r="P95" s="49">
        <f>O95/100</f>
        <v>0.3394019933554817</v>
      </c>
      <c r="Q95" s="37" t="s">
        <v>30</v>
      </c>
    </row>
    <row r="96" spans="1:17" ht="26.25">
      <c r="A96" s="34">
        <v>92</v>
      </c>
      <c r="B96" s="27">
        <v>102</v>
      </c>
      <c r="C96" s="87">
        <v>154</v>
      </c>
      <c r="D96" s="71" t="s">
        <v>22</v>
      </c>
      <c r="E96" s="97">
        <v>39555</v>
      </c>
      <c r="F96" s="90">
        <v>43</v>
      </c>
      <c r="G96" s="88">
        <v>9</v>
      </c>
      <c r="H96" s="71" t="s">
        <v>32</v>
      </c>
      <c r="I96" s="75">
        <v>14</v>
      </c>
      <c r="J96" s="35">
        <f>I96*20/43</f>
        <v>6.511627906976744</v>
      </c>
      <c r="K96" s="37">
        <v>350</v>
      </c>
      <c r="L96" s="47">
        <f>40*240/K96</f>
        <v>27.428571428571427</v>
      </c>
      <c r="M96" s="37">
        <v>0</v>
      </c>
      <c r="N96" s="48">
        <f>40*M96/9.1</f>
        <v>0</v>
      </c>
      <c r="O96" s="47">
        <f>J96+L96+N96</f>
        <v>33.94019933554817</v>
      </c>
      <c r="P96" s="49">
        <f>O96/100</f>
        <v>0.3394019933554817</v>
      </c>
      <c r="Q96" s="37" t="s">
        <v>30</v>
      </c>
    </row>
    <row r="97" spans="1:17" ht="26.25">
      <c r="A97" s="34">
        <v>93</v>
      </c>
      <c r="B97" s="27">
        <v>102</v>
      </c>
      <c r="C97" s="87">
        <v>157</v>
      </c>
      <c r="D97" s="71" t="s">
        <v>22</v>
      </c>
      <c r="E97" s="97">
        <v>39731</v>
      </c>
      <c r="F97" s="90">
        <v>43</v>
      </c>
      <c r="G97" s="88">
        <v>9</v>
      </c>
      <c r="H97" s="71" t="s">
        <v>32</v>
      </c>
      <c r="I97" s="75">
        <v>14</v>
      </c>
      <c r="J97" s="35">
        <f>I97*20/43</f>
        <v>6.511627906976744</v>
      </c>
      <c r="K97" s="37">
        <v>350</v>
      </c>
      <c r="L97" s="47">
        <f>40*240/K97</f>
        <v>27.428571428571427</v>
      </c>
      <c r="M97" s="37">
        <v>0</v>
      </c>
      <c r="N97" s="48">
        <f>40*M97/9.1</f>
        <v>0</v>
      </c>
      <c r="O97" s="47">
        <f>J97+L97+N97</f>
        <v>33.94019933554817</v>
      </c>
      <c r="P97" s="49">
        <f>O97/100</f>
        <v>0.3394019933554817</v>
      </c>
      <c r="Q97" s="37" t="s">
        <v>30</v>
      </c>
    </row>
    <row r="98" spans="1:17" ht="26.25">
      <c r="A98" s="33">
        <v>94</v>
      </c>
      <c r="B98" s="27">
        <v>102</v>
      </c>
      <c r="C98" s="87">
        <v>159</v>
      </c>
      <c r="D98" s="71" t="s">
        <v>22</v>
      </c>
      <c r="E98" s="97">
        <v>39568</v>
      </c>
      <c r="F98" s="90">
        <v>43</v>
      </c>
      <c r="G98" s="88">
        <v>9</v>
      </c>
      <c r="H98" s="71" t="s">
        <v>32</v>
      </c>
      <c r="I98" s="75">
        <v>14</v>
      </c>
      <c r="J98" s="35">
        <f>I98*20/43</f>
        <v>6.511627906976744</v>
      </c>
      <c r="K98" s="37">
        <v>350</v>
      </c>
      <c r="L98" s="47">
        <f>40*240/K98</f>
        <v>27.428571428571427</v>
      </c>
      <c r="M98" s="37">
        <v>0</v>
      </c>
      <c r="N98" s="48">
        <f>40*M98/9.1</f>
        <v>0</v>
      </c>
      <c r="O98" s="47">
        <f>J98+L98+N98</f>
        <v>33.94019933554817</v>
      </c>
      <c r="P98" s="49">
        <f>O98/100</f>
        <v>0.3394019933554817</v>
      </c>
      <c r="Q98" s="37" t="s">
        <v>30</v>
      </c>
    </row>
    <row r="99" spans="1:17" ht="26.25">
      <c r="A99" s="34">
        <v>95</v>
      </c>
      <c r="B99" s="27">
        <v>102</v>
      </c>
      <c r="C99" s="87">
        <v>161</v>
      </c>
      <c r="D99" s="71" t="s">
        <v>22</v>
      </c>
      <c r="E99" s="97">
        <v>39329</v>
      </c>
      <c r="F99" s="90">
        <v>43</v>
      </c>
      <c r="G99" s="88">
        <v>9</v>
      </c>
      <c r="H99" s="71" t="s">
        <v>32</v>
      </c>
      <c r="I99" s="75">
        <v>14</v>
      </c>
      <c r="J99" s="35">
        <f>I99*20/43</f>
        <v>6.511627906976744</v>
      </c>
      <c r="K99" s="37">
        <v>350</v>
      </c>
      <c r="L99" s="47">
        <f>40*240/K99</f>
        <v>27.428571428571427</v>
      </c>
      <c r="M99" s="37">
        <v>0</v>
      </c>
      <c r="N99" s="48">
        <f>40*M99/9.1</f>
        <v>0</v>
      </c>
      <c r="O99" s="47">
        <f>J99+L99+N99</f>
        <v>33.94019933554817</v>
      </c>
      <c r="P99" s="49">
        <f>O99/100</f>
        <v>0.3394019933554817</v>
      </c>
      <c r="Q99" s="37" t="s">
        <v>30</v>
      </c>
    </row>
    <row r="100" spans="1:17" ht="26.25">
      <c r="A100" s="34">
        <v>96</v>
      </c>
      <c r="B100" s="27">
        <v>102</v>
      </c>
      <c r="C100" s="87">
        <v>162</v>
      </c>
      <c r="D100" s="71" t="s">
        <v>22</v>
      </c>
      <c r="E100" s="97">
        <v>39407</v>
      </c>
      <c r="F100" s="90">
        <v>43</v>
      </c>
      <c r="G100" s="88">
        <v>9</v>
      </c>
      <c r="H100" s="71" t="s">
        <v>32</v>
      </c>
      <c r="I100" s="75">
        <v>14</v>
      </c>
      <c r="J100" s="35">
        <f>I100*20/43</f>
        <v>6.511627906976744</v>
      </c>
      <c r="K100" s="37">
        <v>350</v>
      </c>
      <c r="L100" s="47">
        <f>40*240/K100</f>
        <v>27.428571428571427</v>
      </c>
      <c r="M100" s="37">
        <v>0</v>
      </c>
      <c r="N100" s="48">
        <f>40*M100/9.1</f>
        <v>0</v>
      </c>
      <c r="O100" s="47">
        <f>J100+L100+N100</f>
        <v>33.94019933554817</v>
      </c>
      <c r="P100" s="49">
        <f>O100/100</f>
        <v>0.3394019933554817</v>
      </c>
      <c r="Q100" s="37" t="s">
        <v>30</v>
      </c>
    </row>
    <row r="101" spans="1:17" ht="26.25">
      <c r="A101" s="34">
        <v>97</v>
      </c>
      <c r="B101" s="27">
        <v>102</v>
      </c>
      <c r="C101" s="87">
        <v>163</v>
      </c>
      <c r="D101" s="71" t="s">
        <v>22</v>
      </c>
      <c r="E101" s="97">
        <v>39461</v>
      </c>
      <c r="F101" s="90">
        <v>43</v>
      </c>
      <c r="G101" s="88">
        <v>9</v>
      </c>
      <c r="H101" s="71" t="s">
        <v>32</v>
      </c>
      <c r="I101" s="75">
        <v>14</v>
      </c>
      <c r="J101" s="35">
        <f>I101*20/43</f>
        <v>6.511627906976744</v>
      </c>
      <c r="K101" s="37">
        <v>350</v>
      </c>
      <c r="L101" s="47">
        <f>40*240/K101</f>
        <v>27.428571428571427</v>
      </c>
      <c r="M101" s="37">
        <v>0</v>
      </c>
      <c r="N101" s="48">
        <f>40*M101/9.1</f>
        <v>0</v>
      </c>
      <c r="O101" s="47">
        <f>J101+L101+N101</f>
        <v>33.94019933554817</v>
      </c>
      <c r="P101" s="49">
        <f>O101/100</f>
        <v>0.3394019933554817</v>
      </c>
      <c r="Q101" s="37" t="s">
        <v>30</v>
      </c>
    </row>
    <row r="102" spans="1:17" ht="26.25">
      <c r="A102" s="33">
        <v>98</v>
      </c>
      <c r="B102" s="27">
        <v>102</v>
      </c>
      <c r="C102" s="87">
        <v>164</v>
      </c>
      <c r="D102" s="71" t="s">
        <v>22</v>
      </c>
      <c r="E102" s="97">
        <v>39573</v>
      </c>
      <c r="F102" s="90">
        <v>43</v>
      </c>
      <c r="G102" s="88">
        <v>9</v>
      </c>
      <c r="H102" s="71" t="s">
        <v>32</v>
      </c>
      <c r="I102" s="75">
        <v>14</v>
      </c>
      <c r="J102" s="35">
        <f>I102*20/43</f>
        <v>6.511627906976744</v>
      </c>
      <c r="K102" s="37">
        <v>350</v>
      </c>
      <c r="L102" s="47">
        <f>40*240/K102</f>
        <v>27.428571428571427</v>
      </c>
      <c r="M102" s="37">
        <v>0</v>
      </c>
      <c r="N102" s="48">
        <f>40*M102/9.1</f>
        <v>0</v>
      </c>
      <c r="O102" s="47">
        <f>J102+L102+N102</f>
        <v>33.94019933554817</v>
      </c>
      <c r="P102" s="49">
        <f>O102/100</f>
        <v>0.3394019933554817</v>
      </c>
      <c r="Q102" s="37" t="s">
        <v>30</v>
      </c>
    </row>
    <row r="103" spans="1:17" ht="26.25">
      <c r="A103" s="34">
        <v>99</v>
      </c>
      <c r="B103" s="27">
        <v>102</v>
      </c>
      <c r="C103" s="87">
        <v>165</v>
      </c>
      <c r="D103" s="71" t="s">
        <v>22</v>
      </c>
      <c r="E103" s="97">
        <v>39624</v>
      </c>
      <c r="F103" s="90">
        <v>43</v>
      </c>
      <c r="G103" s="88">
        <v>9</v>
      </c>
      <c r="H103" s="71" t="s">
        <v>32</v>
      </c>
      <c r="I103" s="75">
        <v>14</v>
      </c>
      <c r="J103" s="35">
        <f>I103*20/43</f>
        <v>6.511627906976744</v>
      </c>
      <c r="K103" s="37">
        <v>350</v>
      </c>
      <c r="L103" s="47">
        <f>40*240/K103</f>
        <v>27.428571428571427</v>
      </c>
      <c r="M103" s="37">
        <v>0</v>
      </c>
      <c r="N103" s="48">
        <f>40*M103/9.1</f>
        <v>0</v>
      </c>
      <c r="O103" s="47">
        <f>J103+L103+N103</f>
        <v>33.94019933554817</v>
      </c>
      <c r="P103" s="49">
        <f>O103/100</f>
        <v>0.3394019933554817</v>
      </c>
      <c r="Q103" s="37" t="s">
        <v>30</v>
      </c>
    </row>
    <row r="104" spans="1:17" ht="26.25">
      <c r="A104" s="34">
        <v>100</v>
      </c>
      <c r="B104" s="27">
        <v>102</v>
      </c>
      <c r="C104" s="87">
        <v>166</v>
      </c>
      <c r="D104" s="71" t="s">
        <v>22</v>
      </c>
      <c r="E104" s="97">
        <v>39540</v>
      </c>
      <c r="F104" s="90">
        <v>43</v>
      </c>
      <c r="G104" s="88">
        <v>9</v>
      </c>
      <c r="H104" s="71" t="s">
        <v>32</v>
      </c>
      <c r="I104" s="75">
        <v>13</v>
      </c>
      <c r="J104" s="35">
        <f>I104*20/43</f>
        <v>6.046511627906977</v>
      </c>
      <c r="K104" s="37">
        <v>350</v>
      </c>
      <c r="L104" s="47">
        <f>40*240/K104</f>
        <v>27.428571428571427</v>
      </c>
      <c r="M104" s="37">
        <v>0</v>
      </c>
      <c r="N104" s="48">
        <f>40*M104/9.1</f>
        <v>0</v>
      </c>
      <c r="O104" s="47">
        <f>J104+L104+N104</f>
        <v>33.475083056478404</v>
      </c>
      <c r="P104" s="49">
        <f>O104/100</f>
        <v>0.33475083056478405</v>
      </c>
      <c r="Q104" s="37" t="s">
        <v>30</v>
      </c>
    </row>
    <row r="105" spans="1:17" ht="26.25">
      <c r="A105" s="34">
        <v>101</v>
      </c>
      <c r="B105" s="27">
        <v>102</v>
      </c>
      <c r="C105" s="87">
        <v>169</v>
      </c>
      <c r="D105" s="71" t="s">
        <v>22</v>
      </c>
      <c r="E105" s="97">
        <v>39710</v>
      </c>
      <c r="F105" s="90">
        <v>43</v>
      </c>
      <c r="G105" s="88">
        <v>9</v>
      </c>
      <c r="H105" s="71" t="s">
        <v>32</v>
      </c>
      <c r="I105" s="75">
        <v>13</v>
      </c>
      <c r="J105" s="35">
        <f>I105*20/43</f>
        <v>6.046511627906977</v>
      </c>
      <c r="K105" s="37">
        <v>350</v>
      </c>
      <c r="L105" s="47">
        <f>40*240/K105</f>
        <v>27.428571428571427</v>
      </c>
      <c r="M105" s="37">
        <v>0</v>
      </c>
      <c r="N105" s="48">
        <f>40*M105/9.1</f>
        <v>0</v>
      </c>
      <c r="O105" s="47">
        <f>J105+L105+N105</f>
        <v>33.475083056478404</v>
      </c>
      <c r="P105" s="49">
        <f>O105/100</f>
        <v>0.33475083056478405</v>
      </c>
      <c r="Q105" s="37" t="s">
        <v>30</v>
      </c>
    </row>
    <row r="106" spans="1:17" ht="26.25">
      <c r="A106" s="33">
        <v>102</v>
      </c>
      <c r="B106" s="27">
        <v>102</v>
      </c>
      <c r="C106" s="87">
        <v>170</v>
      </c>
      <c r="D106" s="71" t="s">
        <v>22</v>
      </c>
      <c r="E106" s="97">
        <v>39516</v>
      </c>
      <c r="F106" s="90">
        <v>43</v>
      </c>
      <c r="G106" s="88">
        <v>9</v>
      </c>
      <c r="H106" s="71" t="s">
        <v>32</v>
      </c>
      <c r="I106" s="75">
        <v>13</v>
      </c>
      <c r="J106" s="35">
        <f>I106*20/43</f>
        <v>6.046511627906977</v>
      </c>
      <c r="K106" s="37">
        <v>350</v>
      </c>
      <c r="L106" s="47">
        <f>40*240/K106</f>
        <v>27.428571428571427</v>
      </c>
      <c r="M106" s="37">
        <v>0</v>
      </c>
      <c r="N106" s="48">
        <f>40*M106/9.1</f>
        <v>0</v>
      </c>
      <c r="O106" s="47">
        <f>J106+L106+N106</f>
        <v>33.475083056478404</v>
      </c>
      <c r="P106" s="49">
        <f>O106/100</f>
        <v>0.33475083056478405</v>
      </c>
      <c r="Q106" s="37" t="s">
        <v>30</v>
      </c>
    </row>
    <row r="107" spans="1:17" ht="26.25">
      <c r="A107" s="34">
        <v>103</v>
      </c>
      <c r="B107" s="27">
        <v>102</v>
      </c>
      <c r="C107" s="87">
        <v>173</v>
      </c>
      <c r="D107" s="71" t="s">
        <v>22</v>
      </c>
      <c r="E107" s="97">
        <v>39833</v>
      </c>
      <c r="F107" s="90">
        <v>43</v>
      </c>
      <c r="G107" s="88">
        <v>9</v>
      </c>
      <c r="H107" s="71" t="s">
        <v>32</v>
      </c>
      <c r="I107" s="75">
        <v>13</v>
      </c>
      <c r="J107" s="35">
        <f>I107*20/43</f>
        <v>6.046511627906977</v>
      </c>
      <c r="K107" s="37">
        <v>350</v>
      </c>
      <c r="L107" s="47">
        <f>40*240/K107</f>
        <v>27.428571428571427</v>
      </c>
      <c r="M107" s="37">
        <v>0</v>
      </c>
      <c r="N107" s="48">
        <f>40*M107/9.1</f>
        <v>0</v>
      </c>
      <c r="O107" s="47">
        <f>J107+L107+N107</f>
        <v>33.475083056478404</v>
      </c>
      <c r="P107" s="49">
        <f>O107/100</f>
        <v>0.33475083056478405</v>
      </c>
      <c r="Q107" s="37" t="s">
        <v>30</v>
      </c>
    </row>
    <row r="108" spans="1:17" ht="26.25">
      <c r="A108" s="34">
        <v>104</v>
      </c>
      <c r="B108" s="27">
        <v>102</v>
      </c>
      <c r="C108" s="87">
        <v>175</v>
      </c>
      <c r="D108" s="71" t="s">
        <v>22</v>
      </c>
      <c r="E108" s="97">
        <v>39645</v>
      </c>
      <c r="F108" s="90">
        <v>43</v>
      </c>
      <c r="G108" s="88">
        <v>9</v>
      </c>
      <c r="H108" s="71" t="s">
        <v>32</v>
      </c>
      <c r="I108" s="75">
        <v>13</v>
      </c>
      <c r="J108" s="35">
        <f>I108*20/43</f>
        <v>6.046511627906977</v>
      </c>
      <c r="K108" s="37">
        <v>360</v>
      </c>
      <c r="L108" s="47">
        <f>40*240/K108</f>
        <v>26.666666666666668</v>
      </c>
      <c r="M108" s="37">
        <v>0</v>
      </c>
      <c r="N108" s="48">
        <f>40*M108/9.1</f>
        <v>0</v>
      </c>
      <c r="O108" s="47">
        <f>J108+L108+N108</f>
        <v>32.713178294573645</v>
      </c>
      <c r="P108" s="49">
        <f>O108/100</f>
        <v>0.32713178294573647</v>
      </c>
      <c r="Q108" s="37" t="s">
        <v>30</v>
      </c>
    </row>
    <row r="109" spans="1:17" ht="26.25">
      <c r="A109" s="34">
        <v>105</v>
      </c>
      <c r="B109" s="27">
        <v>102</v>
      </c>
      <c r="C109" s="87">
        <v>179</v>
      </c>
      <c r="D109" s="71" t="s">
        <v>22</v>
      </c>
      <c r="E109" s="97">
        <v>39465</v>
      </c>
      <c r="F109" s="90">
        <v>43</v>
      </c>
      <c r="G109" s="88">
        <v>9</v>
      </c>
      <c r="H109" s="71" t="s">
        <v>32</v>
      </c>
      <c r="I109" s="75">
        <v>13</v>
      </c>
      <c r="J109" s="35">
        <f>I109*20/43</f>
        <v>6.046511627906977</v>
      </c>
      <c r="K109" s="37">
        <v>360</v>
      </c>
      <c r="L109" s="47">
        <f>40*240/K109</f>
        <v>26.666666666666668</v>
      </c>
      <c r="M109" s="37">
        <v>0</v>
      </c>
      <c r="N109" s="48">
        <f>40*M109/9.1</f>
        <v>0</v>
      </c>
      <c r="O109" s="47">
        <f>J109+L109+N109</f>
        <v>32.713178294573645</v>
      </c>
      <c r="P109" s="49">
        <f>O109/100</f>
        <v>0.32713178294573647</v>
      </c>
      <c r="Q109" s="37" t="s">
        <v>30</v>
      </c>
    </row>
    <row r="110" spans="1:17" ht="26.25">
      <c r="A110" s="33">
        <v>106</v>
      </c>
      <c r="B110" s="27">
        <v>102</v>
      </c>
      <c r="C110" s="87">
        <v>180</v>
      </c>
      <c r="D110" s="71" t="s">
        <v>22</v>
      </c>
      <c r="E110" s="97">
        <v>39473</v>
      </c>
      <c r="F110" s="90">
        <v>43</v>
      </c>
      <c r="G110" s="88">
        <v>9</v>
      </c>
      <c r="H110" s="71" t="s">
        <v>32</v>
      </c>
      <c r="I110" s="75">
        <v>13</v>
      </c>
      <c r="J110" s="35">
        <f>I110*20/43</f>
        <v>6.046511627906977</v>
      </c>
      <c r="K110" s="37">
        <v>360</v>
      </c>
      <c r="L110" s="47">
        <f>40*240/K110</f>
        <v>26.666666666666668</v>
      </c>
      <c r="M110" s="37">
        <v>0</v>
      </c>
      <c r="N110" s="48">
        <f>40*M110/9.1</f>
        <v>0</v>
      </c>
      <c r="O110" s="47">
        <f>J110+L110+N110</f>
        <v>32.713178294573645</v>
      </c>
      <c r="P110" s="49">
        <f>O110/100</f>
        <v>0.32713178294573647</v>
      </c>
      <c r="Q110" s="37" t="s">
        <v>30</v>
      </c>
    </row>
    <row r="111" spans="1:17" ht="26.25">
      <c r="A111" s="34">
        <v>107</v>
      </c>
      <c r="B111" s="27">
        <v>102</v>
      </c>
      <c r="C111" s="87">
        <v>182</v>
      </c>
      <c r="D111" s="71" t="s">
        <v>22</v>
      </c>
      <c r="E111" s="97">
        <v>39709</v>
      </c>
      <c r="F111" s="90">
        <v>43</v>
      </c>
      <c r="G111" s="88">
        <v>9</v>
      </c>
      <c r="H111" s="71" t="s">
        <v>32</v>
      </c>
      <c r="I111" s="75">
        <v>13</v>
      </c>
      <c r="J111" s="35">
        <f>I111*20/43</f>
        <v>6.046511627906977</v>
      </c>
      <c r="K111" s="37">
        <v>360</v>
      </c>
      <c r="L111" s="47">
        <f>40*240/K111</f>
        <v>26.666666666666668</v>
      </c>
      <c r="M111" s="37">
        <v>0</v>
      </c>
      <c r="N111" s="48">
        <f>40*M111/9.1</f>
        <v>0</v>
      </c>
      <c r="O111" s="47">
        <f>J111+L111+N111</f>
        <v>32.713178294573645</v>
      </c>
      <c r="P111" s="49">
        <f>O111/100</f>
        <v>0.32713178294573647</v>
      </c>
      <c r="Q111" s="37" t="s">
        <v>30</v>
      </c>
    </row>
    <row r="112" spans="1:17" ht="26.25">
      <c r="A112" s="34">
        <v>108</v>
      </c>
      <c r="B112" s="27">
        <v>102</v>
      </c>
      <c r="C112" s="87">
        <v>183</v>
      </c>
      <c r="D112" s="71" t="s">
        <v>22</v>
      </c>
      <c r="E112" s="97">
        <v>39697</v>
      </c>
      <c r="F112" s="90">
        <v>43</v>
      </c>
      <c r="G112" s="88">
        <v>9</v>
      </c>
      <c r="H112" s="71" t="s">
        <v>32</v>
      </c>
      <c r="I112" s="75">
        <v>13</v>
      </c>
      <c r="J112" s="35">
        <f>I112*20/43</f>
        <v>6.046511627906977</v>
      </c>
      <c r="K112" s="37">
        <v>360</v>
      </c>
      <c r="L112" s="47">
        <f>40*240/K112</f>
        <v>26.666666666666668</v>
      </c>
      <c r="M112" s="37">
        <v>0</v>
      </c>
      <c r="N112" s="48">
        <f>40*M112/9.1</f>
        <v>0</v>
      </c>
      <c r="O112" s="47">
        <f>J112+L112+N112</f>
        <v>32.713178294573645</v>
      </c>
      <c r="P112" s="49">
        <f>O112/100</f>
        <v>0.32713178294573647</v>
      </c>
      <c r="Q112" s="37" t="s">
        <v>30</v>
      </c>
    </row>
    <row r="113" spans="1:17" ht="26.25">
      <c r="A113" s="34">
        <v>109</v>
      </c>
      <c r="B113" s="27">
        <v>102</v>
      </c>
      <c r="C113" s="87">
        <v>191</v>
      </c>
      <c r="D113" s="71" t="s">
        <v>22</v>
      </c>
      <c r="E113" s="97">
        <v>39707</v>
      </c>
      <c r="F113" s="90">
        <v>43</v>
      </c>
      <c r="G113" s="88">
        <v>9</v>
      </c>
      <c r="H113" s="71" t="s">
        <v>32</v>
      </c>
      <c r="I113" s="75">
        <v>13</v>
      </c>
      <c r="J113" s="35">
        <f>I113*20/43</f>
        <v>6.046511627906977</v>
      </c>
      <c r="K113" s="37">
        <v>360</v>
      </c>
      <c r="L113" s="47">
        <f>40*240/K113</f>
        <v>26.666666666666668</v>
      </c>
      <c r="M113" s="37">
        <v>0</v>
      </c>
      <c r="N113" s="48">
        <f>40*M113/9.1</f>
        <v>0</v>
      </c>
      <c r="O113" s="47">
        <f>J113+L113+N113</f>
        <v>32.713178294573645</v>
      </c>
      <c r="P113" s="49">
        <f>O113/100</f>
        <v>0.32713178294573647</v>
      </c>
      <c r="Q113" s="37" t="s">
        <v>30</v>
      </c>
    </row>
    <row r="114" spans="1:17" ht="26.25">
      <c r="A114" s="33">
        <v>110</v>
      </c>
      <c r="B114" s="27">
        <v>102</v>
      </c>
      <c r="C114" s="87">
        <v>192</v>
      </c>
      <c r="D114" s="71" t="s">
        <v>22</v>
      </c>
      <c r="E114" s="97">
        <v>39509</v>
      </c>
      <c r="F114" s="90">
        <v>43</v>
      </c>
      <c r="G114" s="88">
        <v>9</v>
      </c>
      <c r="H114" s="71" t="s">
        <v>32</v>
      </c>
      <c r="I114" s="75">
        <v>13</v>
      </c>
      <c r="J114" s="35">
        <f>I114*20/43</f>
        <v>6.046511627906977</v>
      </c>
      <c r="K114" s="37">
        <v>360</v>
      </c>
      <c r="L114" s="47">
        <f>40*240/K114</f>
        <v>26.666666666666668</v>
      </c>
      <c r="M114" s="37">
        <v>0</v>
      </c>
      <c r="N114" s="48">
        <f>40*M114/9.1</f>
        <v>0</v>
      </c>
      <c r="O114" s="47">
        <f>J114+L114+N114</f>
        <v>32.713178294573645</v>
      </c>
      <c r="P114" s="49">
        <f>O114/100</f>
        <v>0.32713178294573647</v>
      </c>
      <c r="Q114" s="37" t="s">
        <v>30</v>
      </c>
    </row>
    <row r="115" spans="1:17" ht="26.25">
      <c r="A115" s="34">
        <v>61</v>
      </c>
      <c r="B115" s="27">
        <v>102</v>
      </c>
      <c r="C115" s="87">
        <v>189</v>
      </c>
      <c r="D115" s="85" t="s">
        <v>24</v>
      </c>
      <c r="E115" s="94">
        <v>39828</v>
      </c>
      <c r="F115" s="90">
        <v>43</v>
      </c>
      <c r="G115" s="88">
        <v>9</v>
      </c>
      <c r="H115" s="71" t="s">
        <v>32</v>
      </c>
      <c r="I115" s="75">
        <v>15</v>
      </c>
      <c r="J115" s="35">
        <f>I115*20/43</f>
        <v>6.976744186046512</v>
      </c>
      <c r="K115" s="37">
        <v>360</v>
      </c>
      <c r="L115" s="47">
        <f>40*220/K115</f>
        <v>24.444444444444443</v>
      </c>
      <c r="M115" s="37">
        <v>0</v>
      </c>
      <c r="N115" s="48">
        <f>40*M115/8.7</f>
        <v>0</v>
      </c>
      <c r="O115" s="47">
        <f>J115+L115+N115</f>
        <v>31.421188630490953</v>
      </c>
      <c r="P115" s="49">
        <f>O115/100</f>
        <v>0.31421188630490954</v>
      </c>
      <c r="Q115" s="37" t="s">
        <v>30</v>
      </c>
    </row>
    <row r="116" spans="1:17" ht="26.25">
      <c r="A116" s="34">
        <v>64</v>
      </c>
      <c r="B116" s="27">
        <v>102</v>
      </c>
      <c r="C116" s="87">
        <v>194</v>
      </c>
      <c r="D116" s="85" t="s">
        <v>24</v>
      </c>
      <c r="E116" s="94">
        <v>39498</v>
      </c>
      <c r="F116" s="90">
        <v>43</v>
      </c>
      <c r="G116" s="88">
        <v>9</v>
      </c>
      <c r="H116" s="71" t="s">
        <v>32</v>
      </c>
      <c r="I116" s="75">
        <v>14</v>
      </c>
      <c r="J116" s="35">
        <f>I116*20/43</f>
        <v>6.511627906976744</v>
      </c>
      <c r="K116" s="37">
        <v>360</v>
      </c>
      <c r="L116" s="47">
        <f>40*220/K116</f>
        <v>24.444444444444443</v>
      </c>
      <c r="M116" s="37">
        <v>0</v>
      </c>
      <c r="N116" s="48">
        <f>40*M116/8.7</f>
        <v>0</v>
      </c>
      <c r="O116" s="47">
        <f>J116+L116+N116</f>
        <v>30.956072351421188</v>
      </c>
      <c r="P116" s="49">
        <f>O116/100</f>
        <v>0.3095607235142119</v>
      </c>
      <c r="Q116" s="37" t="s">
        <v>30</v>
      </c>
    </row>
    <row r="117" spans="1:17" ht="26.25">
      <c r="A117" s="33">
        <v>62</v>
      </c>
      <c r="B117" s="27">
        <v>102</v>
      </c>
      <c r="C117" s="87">
        <v>190</v>
      </c>
      <c r="D117" s="85" t="s">
        <v>24</v>
      </c>
      <c r="E117" s="94">
        <v>39392</v>
      </c>
      <c r="F117" s="90">
        <v>43</v>
      </c>
      <c r="G117" s="88">
        <v>9</v>
      </c>
      <c r="H117" s="71" t="s">
        <v>32</v>
      </c>
      <c r="I117" s="75">
        <v>13</v>
      </c>
      <c r="J117" s="35">
        <f>I117*20/43</f>
        <v>6.046511627906977</v>
      </c>
      <c r="K117" s="37">
        <v>360</v>
      </c>
      <c r="L117" s="47">
        <f>40*220/K117</f>
        <v>24.444444444444443</v>
      </c>
      <c r="M117" s="37">
        <v>0</v>
      </c>
      <c r="N117" s="48">
        <f>40*M117/8.7</f>
        <v>0</v>
      </c>
      <c r="O117" s="47">
        <f>J117+L117+N117</f>
        <v>30.49095607235142</v>
      </c>
      <c r="P117" s="49">
        <f>O117/100</f>
        <v>0.3049095607235142</v>
      </c>
      <c r="Q117" s="37" t="s">
        <v>30</v>
      </c>
    </row>
    <row r="118" spans="1:17" ht="26.25">
      <c r="A118" s="34">
        <v>63</v>
      </c>
      <c r="B118" s="27">
        <v>102</v>
      </c>
      <c r="C118" s="87">
        <v>193</v>
      </c>
      <c r="D118" s="71" t="s">
        <v>22</v>
      </c>
      <c r="E118" s="94">
        <v>39458</v>
      </c>
      <c r="F118" s="90">
        <v>43</v>
      </c>
      <c r="G118" s="88">
        <v>9</v>
      </c>
      <c r="H118" s="71" t="s">
        <v>32</v>
      </c>
      <c r="I118" s="75">
        <v>11</v>
      </c>
      <c r="J118" s="35">
        <f>I118*20/43</f>
        <v>5.116279069767442</v>
      </c>
      <c r="K118" s="37">
        <v>360</v>
      </c>
      <c r="L118" s="47">
        <f>40*220/K118</f>
        <v>24.444444444444443</v>
      </c>
      <c r="M118" s="37">
        <v>0</v>
      </c>
      <c r="N118" s="48">
        <f>40*M118/8.7</f>
        <v>0</v>
      </c>
      <c r="O118" s="47">
        <f>J118+L118+N118</f>
        <v>29.560723514211887</v>
      </c>
      <c r="P118" s="49">
        <f>O118/100</f>
        <v>0.29560723514211884</v>
      </c>
      <c r="Q118" s="37" t="s">
        <v>30</v>
      </c>
    </row>
    <row r="120" spans="2:3" ht="13.5">
      <c r="B120" s="45" t="s">
        <v>12</v>
      </c>
      <c r="C120" s="84" t="s">
        <v>33</v>
      </c>
    </row>
    <row r="121" spans="2:3" ht="13.5">
      <c r="B121" s="45" t="s">
        <v>34</v>
      </c>
      <c r="C121" s="84" t="s">
        <v>35</v>
      </c>
    </row>
  </sheetData>
  <sheetProtection/>
  <mergeCells count="4">
    <mergeCell ref="L1:O3"/>
    <mergeCell ref="I7:J7"/>
    <mergeCell ref="K7:L7"/>
    <mergeCell ref="M7:N7"/>
  </mergeCells>
  <printOptions/>
  <pageMargins left="0.31496062992125984" right="0.31496062992125984" top="0.35433070866141736" bottom="0.7480314960629921" header="0.31496062992125984" footer="0.31496062992125984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Admin</cp:lastModifiedBy>
  <cp:lastPrinted>2023-09-07T02:01:14Z</cp:lastPrinted>
  <dcterms:created xsi:type="dcterms:W3CDTF">2017-11-02T07:42:23Z</dcterms:created>
  <dcterms:modified xsi:type="dcterms:W3CDTF">2023-09-26T23:13:38Z</dcterms:modified>
  <cp:category/>
  <cp:version/>
  <cp:contentType/>
  <cp:contentStatus/>
</cp:coreProperties>
</file>